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ои документы\народные инициативы\народные инициативы в 2022 году\ОТЧЕТ ЗА 2022 ГОД\"/>
    </mc:Choice>
  </mc:AlternateContent>
  <bookViews>
    <workbookView xWindow="360" yWindow="405" windowWidth="19320" windowHeight="11760" activeTab="1"/>
  </bookViews>
  <sheets>
    <sheet name="Приложение 2" sheetId="1" r:id="rId1"/>
    <sheet name="Приложение 3" sheetId="3" r:id="rId2"/>
  </sheets>
  <definedNames>
    <definedName name="_xlnm.Print_Area" localSheetId="0">'Приложение 2'!$A$1:$J$107</definedName>
    <definedName name="_xlnm.Print_Area" localSheetId="1">'Приложение 3'!$A$1:$J$54</definedName>
  </definedNames>
  <calcPr calcId="162913"/>
</workbook>
</file>

<file path=xl/calcChain.xml><?xml version="1.0" encoding="utf-8"?>
<calcChain xmlns="http://schemas.openxmlformats.org/spreadsheetml/2006/main">
  <c r="D23" i="1" l="1"/>
  <c r="E23" i="1"/>
  <c r="G23" i="1"/>
  <c r="H23" i="1"/>
  <c r="I93" i="1" l="1"/>
  <c r="D91" i="1"/>
  <c r="E91" i="1"/>
  <c r="F91" i="1"/>
  <c r="G91" i="1"/>
  <c r="H91" i="1"/>
  <c r="I91" i="1"/>
  <c r="I90" i="1"/>
  <c r="I89" i="1"/>
  <c r="D87" i="1"/>
  <c r="E87" i="1"/>
  <c r="F87" i="1"/>
  <c r="G87" i="1"/>
  <c r="H87" i="1"/>
  <c r="I87" i="1"/>
  <c r="I85" i="1"/>
  <c r="I86" i="1"/>
  <c r="I84" i="1"/>
  <c r="I81" i="1"/>
  <c r="I80" i="1"/>
  <c r="I77" i="1"/>
  <c r="D75" i="1"/>
  <c r="E75" i="1"/>
  <c r="F75" i="1"/>
  <c r="G75" i="1"/>
  <c r="H75" i="1"/>
  <c r="I75" i="1"/>
  <c r="I74" i="1"/>
  <c r="I73" i="1"/>
  <c r="I70" i="1"/>
  <c r="I67" i="1"/>
  <c r="I64" i="1"/>
  <c r="D65" i="1"/>
  <c r="E65" i="1"/>
  <c r="F65" i="1"/>
  <c r="G65" i="1"/>
  <c r="H65" i="1"/>
  <c r="C65" i="1"/>
  <c r="D62" i="1"/>
  <c r="E62" i="1"/>
  <c r="F62" i="1"/>
  <c r="G62" i="1"/>
  <c r="H62" i="1"/>
  <c r="I62" i="1"/>
  <c r="I57" i="1"/>
  <c r="I58" i="1"/>
  <c r="I59" i="1"/>
  <c r="I60" i="1"/>
  <c r="I61" i="1"/>
  <c r="I56" i="1"/>
  <c r="D54" i="1"/>
  <c r="E54" i="1"/>
  <c r="F54" i="1"/>
  <c r="G54" i="1"/>
  <c r="H54" i="1"/>
  <c r="I54" i="1"/>
  <c r="I51" i="1"/>
  <c r="I52" i="1"/>
  <c r="I53" i="1"/>
  <c r="I50" i="1"/>
  <c r="I47" i="1"/>
  <c r="D45" i="1"/>
  <c r="E45" i="1"/>
  <c r="F45" i="1"/>
  <c r="G45" i="1"/>
  <c r="H45" i="1"/>
  <c r="I45" i="1"/>
  <c r="C45" i="1"/>
  <c r="I44" i="1"/>
  <c r="I43" i="1"/>
  <c r="I39" i="1"/>
  <c r="I40" i="1"/>
  <c r="I38" i="1"/>
  <c r="I35" i="1"/>
  <c r="I34" i="1"/>
  <c r="D32" i="1"/>
  <c r="E32" i="1"/>
  <c r="F32" i="1"/>
  <c r="G32" i="1"/>
  <c r="H32" i="1"/>
  <c r="I32" i="1"/>
  <c r="C32" i="1"/>
  <c r="I30" i="1"/>
  <c r="I31" i="1"/>
  <c r="I29" i="1"/>
  <c r="I25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9" i="1"/>
  <c r="I23" i="1" l="1"/>
  <c r="C87" i="1"/>
  <c r="C54" i="1" l="1"/>
  <c r="F64" i="1" l="1"/>
  <c r="F93" i="1"/>
  <c r="F90" i="1"/>
  <c r="F89" i="1"/>
  <c r="F85" i="1"/>
  <c r="F86" i="1"/>
  <c r="F84" i="1"/>
  <c r="F81" i="1"/>
  <c r="F80" i="1"/>
  <c r="F77" i="1"/>
  <c r="F74" i="1"/>
  <c r="F73" i="1"/>
  <c r="F70" i="1"/>
  <c r="F67" i="1"/>
  <c r="F57" i="1"/>
  <c r="F58" i="1"/>
  <c r="F59" i="1"/>
  <c r="F60" i="1"/>
  <c r="F61" i="1"/>
  <c r="F56" i="1"/>
  <c r="F51" i="1"/>
  <c r="F52" i="1"/>
  <c r="F53" i="1"/>
  <c r="F50" i="1"/>
  <c r="F47" i="1"/>
  <c r="F44" i="1"/>
  <c r="F43" i="1"/>
  <c r="F39" i="1"/>
  <c r="F40" i="1"/>
  <c r="F38" i="1"/>
  <c r="F35" i="1"/>
  <c r="F34" i="1"/>
  <c r="F30" i="1"/>
  <c r="F31" i="1"/>
  <c r="F29" i="1"/>
  <c r="F26" i="1"/>
  <c r="I26" i="1" s="1"/>
  <c r="F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9" i="1"/>
  <c r="C23" i="1" s="1"/>
  <c r="F23" i="1" l="1"/>
  <c r="C93" i="1"/>
  <c r="C94" i="1" s="1"/>
  <c r="D94" i="1"/>
  <c r="E94" i="1"/>
  <c r="F94" i="1"/>
  <c r="G94" i="1"/>
  <c r="H94" i="1"/>
  <c r="I94" i="1"/>
  <c r="C91" i="1"/>
  <c r="C90" i="1"/>
  <c r="C89" i="1"/>
  <c r="C85" i="1"/>
  <c r="C86" i="1"/>
  <c r="C84" i="1"/>
  <c r="C81" i="1"/>
  <c r="C80" i="1"/>
  <c r="D82" i="1"/>
  <c r="E82" i="1"/>
  <c r="F82" i="1"/>
  <c r="G82" i="1"/>
  <c r="H82" i="1"/>
  <c r="I82" i="1"/>
  <c r="D78" i="1"/>
  <c r="E78" i="1"/>
  <c r="F78" i="1"/>
  <c r="G78" i="1"/>
  <c r="H78" i="1"/>
  <c r="I78" i="1"/>
  <c r="C77" i="1"/>
  <c r="C78" i="1" s="1"/>
  <c r="C82" i="1" l="1"/>
  <c r="C74" i="1" l="1"/>
  <c r="C73" i="1"/>
  <c r="C70" i="1"/>
  <c r="C67" i="1"/>
  <c r="C64" i="1"/>
  <c r="C57" i="1"/>
  <c r="C58" i="1"/>
  <c r="C59" i="1"/>
  <c r="C60" i="1"/>
  <c r="C61" i="1"/>
  <c r="C56" i="1"/>
  <c r="C51" i="1"/>
  <c r="C52" i="1"/>
  <c r="C53" i="1"/>
  <c r="C50" i="1"/>
  <c r="C47" i="1"/>
  <c r="C44" i="1"/>
  <c r="C43" i="1"/>
  <c r="C39" i="1"/>
  <c r="C40" i="1"/>
  <c r="C38" i="1"/>
  <c r="D41" i="1"/>
  <c r="E41" i="1"/>
  <c r="F41" i="1"/>
  <c r="G41" i="1"/>
  <c r="H41" i="1"/>
  <c r="I41" i="1"/>
  <c r="J41" i="1"/>
  <c r="C35" i="1"/>
  <c r="C34" i="1"/>
  <c r="C30" i="1"/>
  <c r="C31" i="1"/>
  <c r="C29" i="1"/>
  <c r="C26" i="1"/>
  <c r="C25" i="1"/>
  <c r="C62" i="1" l="1"/>
  <c r="C75" i="1"/>
  <c r="C41" i="1"/>
  <c r="D68" i="1" l="1"/>
  <c r="E68" i="1"/>
  <c r="F68" i="1"/>
  <c r="G68" i="1"/>
  <c r="H68" i="1"/>
  <c r="I68" i="1"/>
  <c r="C68" i="1"/>
  <c r="I65" i="1"/>
  <c r="D48" i="1"/>
  <c r="E48" i="1"/>
  <c r="F48" i="1"/>
  <c r="G48" i="1"/>
  <c r="H48" i="1"/>
  <c r="I48" i="1"/>
  <c r="C48" i="1"/>
  <c r="D36" i="1" l="1"/>
  <c r="E36" i="1"/>
  <c r="F36" i="1"/>
  <c r="G36" i="1"/>
  <c r="H36" i="1"/>
  <c r="I36" i="1"/>
  <c r="D27" i="1"/>
  <c r="E27" i="1"/>
  <c r="F27" i="1"/>
  <c r="G27" i="1"/>
  <c r="H27" i="1"/>
  <c r="I27" i="1" l="1"/>
  <c r="C27" i="1"/>
  <c r="C36" i="1"/>
  <c r="J94" i="1" l="1"/>
  <c r="H71" i="1" l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<sst xmlns="http://schemas.openxmlformats.org/spreadsheetml/2006/main" count="183" uniqueCount="105">
  <si>
    <t>№, п/п</t>
  </si>
  <si>
    <t xml:space="preserve">Наименование мероприятия </t>
  </si>
  <si>
    <t>Фактические расходы 
(освоено), руб.</t>
  </si>
  <si>
    <t xml:space="preserve">областной бюджет </t>
  </si>
  <si>
    <t>местный бюджет</t>
  </si>
  <si>
    <t>всего</t>
  </si>
  <si>
    <t>Остаток субсидии, руб.</t>
  </si>
  <si>
    <t>Степень выполнения мероприятия, %</t>
  </si>
  <si>
    <t>(подпись)</t>
  </si>
  <si>
    <t>ИТОГО:</t>
  </si>
  <si>
    <t xml:space="preserve">Ответственный исполнитель </t>
  </si>
  <si>
    <t>____________</t>
  </si>
  <si>
    <t xml:space="preserve">   (расшифровка подписи)</t>
  </si>
  <si>
    <t>м.п.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</si>
  <si>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</si>
  <si>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</si>
  <si>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</si>
  <si>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</si>
  <si>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</si>
  <si>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Приложение 4</t>
  </si>
  <si>
    <t>Приложение 5</t>
  </si>
  <si>
    <r>
      <t xml:space="preserve"> (наименование </t>
    </r>
    <r>
      <rPr>
        <b/>
        <sz val="12"/>
        <color indexed="8"/>
        <rFont val="Times New Roman"/>
        <family val="1"/>
        <charset val="204"/>
      </rPr>
      <t>муниципального района</t>
    </r>
    <r>
      <rPr>
        <sz val="12"/>
        <color indexed="8"/>
        <rFont val="Times New Roman"/>
        <family val="1"/>
        <charset val="204"/>
      </rPr>
      <t xml:space="preserve"> Иркутской области)</t>
    </r>
  </si>
  <si>
    <t>Муниципальное образование "Аларский район"</t>
  </si>
  <si>
    <t>Предусмотренный объем финансирования             (с учетом перераспределения между мероприятиями по результатам экономии), руб.</t>
  </si>
  <si>
    <t>МО "Аларь"</t>
  </si>
  <si>
    <t>МО "Аляты"</t>
  </si>
  <si>
    <t>МО "Александровск"</t>
  </si>
  <si>
    <t>МО "Ангарский"</t>
  </si>
  <si>
    <t>МО "Бахтай"</t>
  </si>
  <si>
    <t>МО "Егоровск"</t>
  </si>
  <si>
    <t>МО "Забитуй"</t>
  </si>
  <si>
    <t>МО "Зоны"</t>
  </si>
  <si>
    <t>МО "Иваническ"</t>
  </si>
  <si>
    <t>МО "Куйта"</t>
  </si>
  <si>
    <t>МО "Кутулик"</t>
  </si>
  <si>
    <t>МО "Маниловск"</t>
  </si>
  <si>
    <t>МО "Могоёнок"</t>
  </si>
  <si>
    <t>МО "Нельхай"</t>
  </si>
  <si>
    <t>МО "Ныгда"</t>
  </si>
  <si>
    <t>МО "Табарсук"</t>
  </si>
  <si>
    <t>МО "Тыргетуй"</t>
  </si>
  <si>
    <t xml:space="preserve">Председатель комитета по финансам </t>
  </si>
  <si>
    <t>Доля выполненных мероприятий от общего количества мероприятий, включенных в сводную заявку на предоставление Субсидий</t>
  </si>
  <si>
    <t>Аларский район:</t>
  </si>
  <si>
    <t xml:space="preserve">Мэр Аларского района </t>
  </si>
  <si>
    <t>Контакты (83956437161, 89025426992, b-samsonova@mail.ru)</t>
  </si>
  <si>
    <r>
      <t xml:space="preserve">  (</t>
    </r>
    <r>
      <rPr>
        <u/>
        <sz val="10"/>
        <rFont val="Times New Roman"/>
        <family val="1"/>
        <charset val="204"/>
      </rPr>
      <t>Дульбеев Р.В.</t>
    </r>
    <r>
      <rPr>
        <sz val="10"/>
        <rFont val="Times New Roman"/>
        <family val="1"/>
        <charset val="204"/>
      </rPr>
      <t>)</t>
    </r>
  </si>
  <si>
    <r>
      <t xml:space="preserve">  (</t>
    </r>
    <r>
      <rPr>
        <u/>
        <sz val="10"/>
        <rFont val="Times New Roman"/>
        <family val="1"/>
        <charset val="204"/>
      </rPr>
      <t>Цыренов Б.Д.</t>
    </r>
    <r>
      <rPr>
        <sz val="10"/>
        <rFont val="Times New Roman"/>
        <family val="1"/>
        <charset val="204"/>
      </rPr>
      <t>)</t>
    </r>
  </si>
  <si>
    <r>
      <t xml:space="preserve">  (</t>
    </r>
    <r>
      <rPr>
        <u/>
        <sz val="10"/>
        <rFont val="Times New Roman"/>
        <family val="1"/>
        <charset val="204"/>
      </rPr>
      <t>Самсонова Б.Б.</t>
    </r>
    <r>
      <rPr>
        <sz val="10"/>
        <rFont val="Times New Roman"/>
        <family val="1"/>
        <charset val="204"/>
      </rPr>
      <t>)</t>
    </r>
  </si>
  <si>
    <r>
      <t xml:space="preserve">Муниципальный район: </t>
    </r>
    <r>
      <rPr>
        <b/>
        <sz val="12"/>
        <color rgb="FF000000"/>
        <rFont val="Times New Roman"/>
        <family val="1"/>
        <charset val="204"/>
      </rPr>
      <t>МО "Аларский район"</t>
    </r>
  </si>
  <si>
    <t>Контакты (83956437161, 89025426992,                                        b-samsonova@mail.ru)</t>
  </si>
  <si>
    <t>Приобретение и установка оборудования для детской игровой площадки в с. Александровск, ул.Школьная</t>
  </si>
  <si>
    <t>Приобретение и установка глубинного  насоса для водозаборного сооружения п.Забитуй, ул.Степана Разина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</si>
  <si>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 
ПО СОСТОЯНИЮ НА 31 ДЕКАБРЯ 2022 ГОДА</t>
  </si>
  <si>
    <t>Приобретение строительных материалов и огораживание кладбища (северная часть) в с.Аларь</t>
  </si>
  <si>
    <t>Приобретение и установка светодиодных светильников для уличного освещения в с.Аларь по улицам Степная от дома №4 до дома №20, ул.Садовое Кольцо от дома №2 до дома №14</t>
  </si>
  <si>
    <t>Текущий ремонт  водокачки  с. Александровск, ул. Центральная, 67а</t>
  </si>
  <si>
    <t>Приобретение пиломатериала для  огораживания детской игровой площадки с. Александровск ул. Школьная, 39а</t>
  </si>
  <si>
    <t>Приобретение военных сценических костюмов для МБУК "ИКЦ" МО "Аляты" с.Аляты, ул.Ж.Зимина, 1</t>
  </si>
  <si>
    <t>Приобретение и установка уличных фонарей в д. Халты по ул. Светлая от дома № 23 до дома № 39, ул. Зеленая от дома № 16 до дома № 26, с. Аляты ул. Заозерная от дома № 2 до дома № 22</t>
  </si>
  <si>
    <t>Ремонт ограждения части кладбища, расположенного в п.Ангарский, ул.Урицкого, 1а.</t>
  </si>
  <si>
    <t xml:space="preserve">Ремонт ограждения территории Апхайтинской сельской библиотеки, расположенной в д.Апхайта, ул.Победы, 12 а </t>
  </si>
  <si>
    <t>Приобретение и установка (собственными силами) игрового оборудования (песочницы) на детскую площадку, расположенную в п.Быково, ул. Мира, 10</t>
  </si>
  <si>
    <t>Текущий ремонт объекта водоснабжения в д.Ундер-Хуан (замена перекрытия крыши, утепление водокачки)</t>
  </si>
  <si>
    <t>Ремонт, замена электрооборудования на объекте водоснабжения (водокачки) д. Ундер-Хуан</t>
  </si>
  <si>
    <t>Организация водоснабжения населения: бурение скважины в д. Егоровская, ул.Школьная, 15</t>
  </si>
  <si>
    <t>Приобретение и установка детской игровой площадки в  п.Забитуй, ул.Шахтерская</t>
  </si>
  <si>
    <t>Приобретение и установка детской игровой площадки в  п.Забитуй, ул.Совхозная</t>
  </si>
  <si>
    <t>Приобретение и установка детской игровой площадки в  п.Забитуй, ул.40 лет Победы</t>
  </si>
  <si>
    <t>Приобретение цветного принтера для библиотеки МБУК ИКЦ МО "Зоны", с. Зоны, ул.Центральная, 12</t>
  </si>
  <si>
    <t xml:space="preserve">Приобретение книжных, выставочных стелажей  для библиотеки МБУК ИКЦ МО "Зоны",  д.Бурятская, ул.Верхняя, 15а </t>
  </si>
  <si>
    <t>Текущий ремонт колодца в с. Зоны, ул. Северная, 12А</t>
  </si>
  <si>
    <t>Приобретение пиломатериала и текущий ремонт ограждения детской игровой площадки "Здоровья" с.Зоны,  ул. Центральная, участок 11 Б</t>
  </si>
  <si>
    <t>Приобретение навесного оборудования (клина) для опашки населенных пунктов</t>
  </si>
  <si>
    <t>Приобретение посуды для дома культуры МБУК ИКЦ МО "Зоны"с. Зоны, ул.Центральная, 12</t>
  </si>
  <si>
    <t>Текущий ремонт водозаборного сооружения в д. Отрадная по ул. Новая</t>
  </si>
  <si>
    <t>Приобретение и установка уличных светодиодных светильников для организации уличного освещения в д. Заречное по ул. Третья</t>
  </si>
  <si>
    <t xml:space="preserve">Ремонт автомобильной дороги в п.Кутулик по  ул. Механизаторов на участке км.0 - км. 0+350м. </t>
  </si>
  <si>
    <t>Приобретение и установка детских игровых площадок в д. Маниловская,  д. Шульгина, д.Корховская, д.Шаховская, д.Занина</t>
  </si>
  <si>
    <t>Приобретение спортивных площадок в д.Маниловская (парк отдыха)</t>
  </si>
  <si>
    <t>Текущий ремонт водокачки в д.Тютрина, ул.Калистратова, 6А</t>
  </si>
  <si>
    <t>Приобретние спортивного и установка уличного инвентаря  д. Нельхай, ул. Солнечная, 3 А</t>
  </si>
  <si>
    <t>Приобретение строительных материалов для текущего ремонта Апхультинской сельской библиотеки в с.Апхульта, ул. Свердлова, 18</t>
  </si>
  <si>
    <t>Приобретение и установка стелы "Я люблю Ныгду" для размещения в парковой зоне в д.Ныгда, ул.Советская,14</t>
  </si>
  <si>
    <t>Монтаж системы видеонаблюдения в сельском Доме культуры в д.Ныгда,ул Назарова,7</t>
  </si>
  <si>
    <t>Приобретение национальных костюмов для бурятского фольклорного ансамбля "Аялга" при МБУК ИКЦ МО "Ныгда" д.Ныгда, ул.Назарова, 7</t>
  </si>
  <si>
    <t>Приобретение трёх комплексов уличных тренажёров в д.Кирюшина, ул.Центральная 19А, с.Табарсук, ул.40 лет Побелы 7А, ул.Сухая, 36</t>
  </si>
  <si>
    <t>Приобретение книжных стеллажей для МБУК «ИКЦ» МО «Табарсук», с.Табарсук, ул.Чумакова, 16</t>
  </si>
  <si>
    <t>Ремонт автомобильной дороги местного значения, расположенной по адресу: с. Тыргетуй, ул. Юбилейная, протяженность 376 м</t>
  </si>
  <si>
    <t>Организация оснащения звуковым, световым оборудованием, уличной акустической системой МБУК "Межпоселенческий культурный Центр Досуга» п.Кутулик»,ул.Советская, 30</t>
  </si>
  <si>
    <t>Организация оснащения оргтехникой МБУК "МЦБ им.А.В.Вампилова», п.Кутулик, ул.Советская, 35</t>
  </si>
  <si>
    <t>Организация оснащения книгой-альбомом "Моя большая семья" (1000 экз.) к 100-летнему юбилею Аларского района МБУК  "МЦБ им.А.В.Вампилова", п.Кутулик, ул.Советская, 35</t>
  </si>
  <si>
    <t>Организация оснащения книгой-альбомом "Травы пахнут здесь сильней" (1000 экз.) к 85-летнему юбилею Аларского района МБУК  "МЦБ им.А.В.Вампилова", п.Кутулик, ул.Советская, 35</t>
  </si>
  <si>
    <t>Организация оснащения оргтехникой МБУК "Краеведческий музей Аларского района", п.Кутулик, ул.Советская, 33</t>
  </si>
  <si>
    <t>Организация оснащения спортивной формой для команды по футболу МБОУ ДО ДЮСШ, п.Кутулик, ул.Матвеева, 49А</t>
  </si>
  <si>
    <t>Организация оснащения дизельной электростанцией МБОУ Забитуйская СОШ, п.Забитуй, ул.Гоголя, 1</t>
  </si>
  <si>
    <t>Организация оснащения фильтрами для очистки воды в целях повышения качества питьевой воды МКОУ Головинская ООШ,с.Головинское, ул.Васильева,6 МКОУ Тыргетуйская СОШ, с.Тыргетуй, ул.Советская, 59</t>
  </si>
  <si>
    <t>Организация оснащения фильтрами для очистки воды в целях повышения качества питьевой воды МБОУ Иваническая СОШ,с.Иваническое, ул.Центральная, 61А, МБОУ Маниловская СОШ, д.Маниловская, ул.Средняя 36, МБОУ Алятская СОШ, с.Аляты, ул.Ж.Зимина, 1А</t>
  </si>
  <si>
    <t>Приобретение и установка фильтров для очистки воды в МБДОУ Кутуликский детский сад №1, п.Кутулик, ул.Матвеева, 45</t>
  </si>
  <si>
    <t>Приобретение и монтаж системы водоподготовки в МБОУ Маниловская СОШ, д.Маниловская, ул.Средняя, 36</t>
  </si>
  <si>
    <t>Приобретение и монтаж септиков в МБОУ Забитуйская СОШ, п.Забитуй, ул.Гоголя, 1, МБОУ Алятская СОШ, с.Аляты, ул.Ж.Зимина, 1А, МБОУ Головинская ООШ, с.Головинское, ул.Васильева, 6, МБОУ Иваническая СОШ, с.Иваническое, ул.Юбилейная, 2А, МБОУ Идеальская СОШ (с.п.Куйтинская НОШ),с.Куйта, ул.Школьная, 3</t>
  </si>
  <si>
    <t xml:space="preserve">Приобретение и монтаж септиков МБОУ Маломолевский детский сад, с.Маломолево, ул.Советская, 1 </t>
  </si>
  <si>
    <t>Приобретение кухонного инвентаря и посуды для в МДОУ Кутуликский детский сад №1 (с.п. Кутуликский детский сад №2), п.Кутулик, ул.Советская, 41</t>
  </si>
  <si>
    <t>Количество мероприятий выполненных в объеме не менее 95% - 51 ед.</t>
  </si>
  <si>
    <t>ОТЧЕТ О ДОСТИЖЕНИИ ПОКАЗАТЕЛЕЙ РЕЗУЛЬТАТИВНОСТИ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2022 ГОД ПО СОСТОЯНИЮ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</si>
</sst>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_р_."/>
    <numFmt numFmtId="166" formatCode="0.0"/>
    <numFmt numFmtId="167" formatCode="#,##0.00_ ;\-#,##0.00\ 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7" fontId="5" fillId="0" borderId="1" xfId="1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" fontId="16" fillId="2" borderId="1" xfId="0" applyNumberFormat="1" applyFont="1" applyFill="1" applyBorder="1" applyAlignment="1">
      <alignment horizontal="center" wrapText="1"/>
    </xf>
    <xf numFmtId="4" fontId="1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2" fontId="16" fillId="0" borderId="1" xfId="1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wrapText="1"/>
    </xf>
    <xf numFmtId="4" fontId="16" fillId="0" borderId="5" xfId="0" applyNumberFormat="1" applyFont="1" applyFill="1" applyBorder="1" applyAlignment="1">
      <alignment horizontal="center" wrapText="1"/>
    </xf>
    <xf numFmtId="2" fontId="16" fillId="0" borderId="5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0" fillId="0" borderId="0" xfId="0" applyNumberFormat="1" applyFont="1"/>
    <xf numFmtId="4" fontId="5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167" fontId="16" fillId="0" borderId="1" xfId="1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/>
    <xf numFmtId="0" fontId="11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17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9" fontId="7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view="pageBreakPreview" topLeftCell="A86" zoomScaleNormal="89" zoomScaleSheetLayoutView="100" workbookViewId="0">
      <selection activeCell="D17" sqref="D17"/>
    </sheetView>
  </sheetViews>
  <sheetFormatPr defaultRowHeight="12.75" x14ac:dyDescent="0.2"/>
  <cols>
    <col min="1" max="1" width="5.42578125" style="3" customWidth="1"/>
    <col min="2" max="2" width="46.57031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1" width="9.140625" style="3"/>
    <col min="12" max="13" width="12.140625" style="3" bestFit="1" customWidth="1"/>
    <col min="14" max="16384" width="9.140625" style="3"/>
  </cols>
  <sheetData>
    <row r="1" spans="1:13" ht="21" customHeight="1" x14ac:dyDescent="0.2">
      <c r="G1" s="138" t="s">
        <v>19</v>
      </c>
      <c r="H1" s="138"/>
      <c r="I1" s="138"/>
      <c r="J1" s="138"/>
    </row>
    <row r="2" spans="1:13" s="2" customFormat="1" ht="58.5" customHeight="1" x14ac:dyDescent="0.2">
      <c r="A2" s="141" t="s">
        <v>53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3" ht="14.25" customHeight="1" x14ac:dyDescent="0.2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3" ht="15" customHeight="1" x14ac:dyDescent="0.2">
      <c r="A4" s="12"/>
      <c r="B4" s="12"/>
      <c r="C4" s="146" t="s">
        <v>21</v>
      </c>
      <c r="D4" s="146"/>
      <c r="E4" s="146"/>
      <c r="F4" s="146"/>
      <c r="G4" s="146"/>
      <c r="H4" s="12"/>
      <c r="I4" s="12"/>
      <c r="J4" s="12"/>
    </row>
    <row r="5" spans="1:13" ht="7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</row>
    <row r="6" spans="1:13" ht="62.25" customHeight="1" x14ac:dyDescent="0.2">
      <c r="A6" s="143" t="s">
        <v>0</v>
      </c>
      <c r="B6" s="144" t="s">
        <v>1</v>
      </c>
      <c r="C6" s="144" t="s">
        <v>23</v>
      </c>
      <c r="D6" s="144"/>
      <c r="E6" s="144"/>
      <c r="F6" s="144" t="s">
        <v>2</v>
      </c>
      <c r="G6" s="144"/>
      <c r="H6" s="144"/>
      <c r="I6" s="144" t="s">
        <v>6</v>
      </c>
      <c r="J6" s="144" t="s">
        <v>7</v>
      </c>
      <c r="M6" s="10"/>
    </row>
    <row r="7" spans="1:13" ht="42" customHeight="1" x14ac:dyDescent="0.2">
      <c r="A7" s="143"/>
      <c r="B7" s="144"/>
      <c r="C7" s="15" t="s">
        <v>5</v>
      </c>
      <c r="D7" s="15" t="s">
        <v>3</v>
      </c>
      <c r="E7" s="15" t="s">
        <v>4</v>
      </c>
      <c r="F7" s="15" t="s">
        <v>5</v>
      </c>
      <c r="G7" s="15" t="s">
        <v>3</v>
      </c>
      <c r="H7" s="15" t="s">
        <v>4</v>
      </c>
      <c r="I7" s="144"/>
      <c r="J7" s="144"/>
    </row>
    <row r="8" spans="1:13" s="4" customFormat="1" ht="15.75" x14ac:dyDescent="0.2">
      <c r="A8" s="7"/>
      <c r="B8" s="118" t="s">
        <v>43</v>
      </c>
      <c r="C8" s="147"/>
      <c r="D8" s="147"/>
      <c r="E8" s="147"/>
      <c r="F8" s="147"/>
      <c r="G8" s="147"/>
      <c r="H8" s="147"/>
      <c r="I8" s="147"/>
      <c r="J8" s="148"/>
    </row>
    <row r="9" spans="1:13" s="4" customFormat="1" ht="80.25" customHeight="1" x14ac:dyDescent="0.2">
      <c r="A9" s="5">
        <v>1</v>
      </c>
      <c r="B9" s="22" t="s">
        <v>89</v>
      </c>
      <c r="C9" s="68">
        <f>D9+E9</f>
        <v>2000665</v>
      </c>
      <c r="D9" s="69">
        <v>1858164.03</v>
      </c>
      <c r="E9" s="70">
        <v>142500.97</v>
      </c>
      <c r="F9" s="38">
        <f>G9+H9</f>
        <v>2000665</v>
      </c>
      <c r="G9" s="115">
        <v>1858164.03</v>
      </c>
      <c r="H9" s="62">
        <v>142500.97</v>
      </c>
      <c r="I9" s="39">
        <f>D9-G9</f>
        <v>0</v>
      </c>
      <c r="J9" s="39">
        <v>100</v>
      </c>
    </row>
    <row r="10" spans="1:13" s="4" customFormat="1" ht="47.25" customHeight="1" x14ac:dyDescent="0.2">
      <c r="A10" s="5">
        <v>2</v>
      </c>
      <c r="B10" s="22" t="s">
        <v>90</v>
      </c>
      <c r="C10" s="68">
        <f t="shared" ref="C10:C22" si="0">D10+E10</f>
        <v>112445</v>
      </c>
      <c r="D10" s="71">
        <v>104435.9</v>
      </c>
      <c r="E10" s="71">
        <v>8009.1</v>
      </c>
      <c r="F10" s="38">
        <f t="shared" ref="F10:F22" si="1">G10+H10</f>
        <v>112445</v>
      </c>
      <c r="G10" s="62">
        <v>104435.9</v>
      </c>
      <c r="H10" s="62">
        <v>8009.1</v>
      </c>
      <c r="I10" s="39">
        <f t="shared" ref="I10:I22" si="2">D10-G10</f>
        <v>0</v>
      </c>
      <c r="J10" s="39">
        <v>100</v>
      </c>
    </row>
    <row r="11" spans="1:13" s="4" customFormat="1" ht="78.75" customHeight="1" x14ac:dyDescent="0.2">
      <c r="A11" s="5">
        <v>3</v>
      </c>
      <c r="B11" s="23" t="s">
        <v>91</v>
      </c>
      <c r="C11" s="68">
        <f t="shared" si="0"/>
        <v>800000</v>
      </c>
      <c r="D11" s="71">
        <v>743018.56</v>
      </c>
      <c r="E11" s="71">
        <v>56981.440000000002</v>
      </c>
      <c r="F11" s="38">
        <f t="shared" si="1"/>
        <v>800000</v>
      </c>
      <c r="G11" s="62">
        <v>743018.56</v>
      </c>
      <c r="H11" s="62">
        <v>56981.440000000002</v>
      </c>
      <c r="I11" s="39">
        <f t="shared" si="2"/>
        <v>0</v>
      </c>
      <c r="J11" s="39">
        <v>100</v>
      </c>
    </row>
    <row r="12" spans="1:13" s="4" customFormat="1" ht="79.5" customHeight="1" x14ac:dyDescent="0.2">
      <c r="A12" s="5">
        <v>4</v>
      </c>
      <c r="B12" s="22" t="s">
        <v>92</v>
      </c>
      <c r="C12" s="68">
        <f t="shared" si="0"/>
        <v>800000</v>
      </c>
      <c r="D12" s="72">
        <v>743018.56</v>
      </c>
      <c r="E12" s="72">
        <v>56981.440000000002</v>
      </c>
      <c r="F12" s="38">
        <f t="shared" si="1"/>
        <v>800000</v>
      </c>
      <c r="G12" s="62">
        <v>743018.56</v>
      </c>
      <c r="H12" s="62">
        <v>56981.440000000002</v>
      </c>
      <c r="I12" s="39">
        <f t="shared" si="2"/>
        <v>0</v>
      </c>
      <c r="J12" s="39">
        <v>100</v>
      </c>
    </row>
    <row r="13" spans="1:13" s="4" customFormat="1" ht="51.75" customHeight="1" x14ac:dyDescent="0.2">
      <c r="A13" s="5">
        <v>5</v>
      </c>
      <c r="B13" s="22" t="s">
        <v>93</v>
      </c>
      <c r="C13" s="68">
        <f t="shared" si="0"/>
        <v>111000</v>
      </c>
      <c r="D13" s="71">
        <v>103093.82</v>
      </c>
      <c r="E13" s="71">
        <v>7906.18</v>
      </c>
      <c r="F13" s="38">
        <f t="shared" si="1"/>
        <v>111000</v>
      </c>
      <c r="G13" s="62">
        <v>103093.82</v>
      </c>
      <c r="H13" s="62">
        <v>7906.18</v>
      </c>
      <c r="I13" s="39">
        <f t="shared" si="2"/>
        <v>0</v>
      </c>
      <c r="J13" s="39">
        <v>100</v>
      </c>
    </row>
    <row r="14" spans="1:13" s="4" customFormat="1" ht="52.5" customHeight="1" x14ac:dyDescent="0.2">
      <c r="A14" s="5">
        <v>6</v>
      </c>
      <c r="B14" s="6" t="s">
        <v>94</v>
      </c>
      <c r="C14" s="68">
        <f t="shared" si="0"/>
        <v>80000</v>
      </c>
      <c r="D14" s="71">
        <v>74301.86</v>
      </c>
      <c r="E14" s="71">
        <v>5698.14</v>
      </c>
      <c r="F14" s="38">
        <f t="shared" si="1"/>
        <v>80000</v>
      </c>
      <c r="G14" s="62">
        <v>74301.86</v>
      </c>
      <c r="H14" s="62">
        <v>5698.14</v>
      </c>
      <c r="I14" s="39">
        <f t="shared" si="2"/>
        <v>0</v>
      </c>
      <c r="J14" s="39">
        <v>100</v>
      </c>
    </row>
    <row r="15" spans="1:13" s="4" customFormat="1" ht="57.75" customHeight="1" x14ac:dyDescent="0.2">
      <c r="A15" s="5">
        <v>7</v>
      </c>
      <c r="B15" s="6" t="s">
        <v>95</v>
      </c>
      <c r="C15" s="68">
        <f t="shared" si="0"/>
        <v>3000000</v>
      </c>
      <c r="D15" s="71">
        <v>2786319.59</v>
      </c>
      <c r="E15" s="71">
        <v>213680.41</v>
      </c>
      <c r="F15" s="38">
        <f t="shared" si="1"/>
        <v>3000000</v>
      </c>
      <c r="G15" s="62">
        <v>2786319.59</v>
      </c>
      <c r="H15" s="62">
        <v>213680.41</v>
      </c>
      <c r="I15" s="39">
        <f t="shared" si="2"/>
        <v>0</v>
      </c>
      <c r="J15" s="39">
        <v>100</v>
      </c>
    </row>
    <row r="16" spans="1:13" s="4" customFormat="1" ht="95.25" customHeight="1" x14ac:dyDescent="0.2">
      <c r="A16" s="5">
        <v>8</v>
      </c>
      <c r="B16" s="23" t="s">
        <v>96</v>
      </c>
      <c r="C16" s="68">
        <f t="shared" si="0"/>
        <v>720088</v>
      </c>
      <c r="D16" s="71">
        <v>668798.43999999994</v>
      </c>
      <c r="E16" s="71">
        <v>51289.56</v>
      </c>
      <c r="F16" s="38">
        <f t="shared" si="1"/>
        <v>720088</v>
      </c>
      <c r="G16" s="62">
        <v>668798.43999999994</v>
      </c>
      <c r="H16" s="62">
        <v>51289.56</v>
      </c>
      <c r="I16" s="116">
        <f t="shared" si="2"/>
        <v>0</v>
      </c>
      <c r="J16" s="39">
        <v>100</v>
      </c>
    </row>
    <row r="17" spans="1:10" s="4" customFormat="1" ht="113.25" customHeight="1" x14ac:dyDescent="0.2">
      <c r="A17" s="5">
        <v>9</v>
      </c>
      <c r="B17" s="6" t="s">
        <v>97</v>
      </c>
      <c r="C17" s="68">
        <f t="shared" si="0"/>
        <v>1169789.1900000002</v>
      </c>
      <c r="D17" s="71">
        <v>1086468.8400000001</v>
      </c>
      <c r="E17" s="71">
        <v>83320.350000000006</v>
      </c>
      <c r="F17" s="38">
        <f t="shared" si="1"/>
        <v>1169789.1900000002</v>
      </c>
      <c r="G17" s="62">
        <v>1086468.8400000001</v>
      </c>
      <c r="H17" s="62">
        <v>83320.350000000006</v>
      </c>
      <c r="I17" s="116">
        <f t="shared" si="2"/>
        <v>0</v>
      </c>
      <c r="J17" s="39">
        <v>100</v>
      </c>
    </row>
    <row r="18" spans="1:10" s="4" customFormat="1" ht="55.5" customHeight="1" x14ac:dyDescent="0.2">
      <c r="A18" s="5">
        <v>10</v>
      </c>
      <c r="B18" s="6" t="s">
        <v>98</v>
      </c>
      <c r="C18" s="68">
        <f t="shared" si="0"/>
        <v>350000</v>
      </c>
      <c r="D18" s="71">
        <v>325070.62</v>
      </c>
      <c r="E18" s="71">
        <v>24929.38</v>
      </c>
      <c r="F18" s="38">
        <f t="shared" si="1"/>
        <v>350000</v>
      </c>
      <c r="G18" s="62">
        <v>325070.62</v>
      </c>
      <c r="H18" s="62">
        <v>24929.38</v>
      </c>
      <c r="I18" s="116">
        <f t="shared" si="2"/>
        <v>0</v>
      </c>
      <c r="J18" s="39">
        <v>100</v>
      </c>
    </row>
    <row r="19" spans="1:10" s="4" customFormat="1" ht="55.5" customHeight="1" x14ac:dyDescent="0.2">
      <c r="A19" s="5">
        <v>11</v>
      </c>
      <c r="B19" s="6" t="s">
        <v>99</v>
      </c>
      <c r="C19" s="68">
        <f t="shared" si="0"/>
        <v>120000</v>
      </c>
      <c r="D19" s="71">
        <v>111452.78</v>
      </c>
      <c r="E19" s="71">
        <v>8547.2199999999993</v>
      </c>
      <c r="F19" s="38">
        <f t="shared" si="1"/>
        <v>120000</v>
      </c>
      <c r="G19" s="62">
        <v>111452.78</v>
      </c>
      <c r="H19" s="62">
        <v>8547.2199999999993</v>
      </c>
      <c r="I19" s="116">
        <f t="shared" si="2"/>
        <v>0</v>
      </c>
      <c r="J19" s="39">
        <v>100</v>
      </c>
    </row>
    <row r="20" spans="1:10" s="4" customFormat="1" ht="126.75" customHeight="1" x14ac:dyDescent="0.2">
      <c r="A20" s="5">
        <v>12</v>
      </c>
      <c r="B20" s="6" t="s">
        <v>100</v>
      </c>
      <c r="C20" s="68">
        <f t="shared" si="0"/>
        <v>205714.3</v>
      </c>
      <c r="D20" s="71">
        <v>191061.93</v>
      </c>
      <c r="E20" s="71">
        <v>14652.37</v>
      </c>
      <c r="F20" s="38">
        <f t="shared" si="1"/>
        <v>164571.44</v>
      </c>
      <c r="G20" s="62">
        <v>152849.54</v>
      </c>
      <c r="H20" s="62">
        <v>11721.9</v>
      </c>
      <c r="I20" s="116">
        <f t="shared" si="2"/>
        <v>38212.389999999985</v>
      </c>
      <c r="J20" s="39">
        <v>100</v>
      </c>
    </row>
    <row r="21" spans="1:10" s="4" customFormat="1" ht="55.5" customHeight="1" x14ac:dyDescent="0.2">
      <c r="A21" s="5">
        <v>13</v>
      </c>
      <c r="B21" s="6" t="s">
        <v>101</v>
      </c>
      <c r="C21" s="68">
        <f t="shared" si="0"/>
        <v>82285.7</v>
      </c>
      <c r="D21" s="71">
        <v>76424.75</v>
      </c>
      <c r="E21" s="71">
        <v>5860.95</v>
      </c>
      <c r="F21" s="38">
        <f t="shared" si="1"/>
        <v>57400</v>
      </c>
      <c r="G21" s="62">
        <v>53311.58</v>
      </c>
      <c r="H21" s="62">
        <v>4088.42</v>
      </c>
      <c r="I21" s="116">
        <f t="shared" si="2"/>
        <v>23113.17</v>
      </c>
      <c r="J21" s="39">
        <v>100</v>
      </c>
    </row>
    <row r="22" spans="1:10" s="4" customFormat="1" ht="68.25" customHeight="1" x14ac:dyDescent="0.2">
      <c r="A22" s="5">
        <v>14</v>
      </c>
      <c r="B22" s="24" t="s">
        <v>102</v>
      </c>
      <c r="C22" s="68">
        <f t="shared" si="0"/>
        <v>148012.81</v>
      </c>
      <c r="D22" s="71">
        <v>137470.32</v>
      </c>
      <c r="E22" s="71">
        <v>10542.49</v>
      </c>
      <c r="F22" s="38">
        <f t="shared" si="1"/>
        <v>148012.81</v>
      </c>
      <c r="G22" s="62">
        <v>137470.32999999999</v>
      </c>
      <c r="H22" s="62">
        <v>10542.48</v>
      </c>
      <c r="I22" s="116">
        <f t="shared" si="2"/>
        <v>-9.9999999802093953E-3</v>
      </c>
      <c r="J22" s="39">
        <v>100</v>
      </c>
    </row>
    <row r="23" spans="1:10" s="4" customFormat="1" ht="15.75" x14ac:dyDescent="0.2">
      <c r="A23" s="5"/>
      <c r="B23" s="43" t="s">
        <v>9</v>
      </c>
      <c r="C23" s="40">
        <f>C9+C10+C11+C12+C13+C14+C15+C16+C17+C18+C19+C20+C21+C22</f>
        <v>9700000</v>
      </c>
      <c r="D23" s="40">
        <f t="shared" ref="D23:I23" si="3">D9+D10+D11+D12+D13+D14+D15+D16+D17+D18+D19+D20+D21+D22</f>
        <v>9009099.9999999981</v>
      </c>
      <c r="E23" s="40">
        <f t="shared" si="3"/>
        <v>690899.99999999988</v>
      </c>
      <c r="F23" s="40">
        <f t="shared" si="3"/>
        <v>9633971.4399999995</v>
      </c>
      <c r="G23" s="40">
        <f t="shared" si="3"/>
        <v>8947774.4499999974</v>
      </c>
      <c r="H23" s="40">
        <f t="shared" si="3"/>
        <v>686196.99</v>
      </c>
      <c r="I23" s="40">
        <f t="shared" si="3"/>
        <v>61325.55</v>
      </c>
      <c r="J23" s="40">
        <v>100</v>
      </c>
    </row>
    <row r="24" spans="1:10" s="4" customFormat="1" ht="15.75" x14ac:dyDescent="0.2">
      <c r="A24" s="7"/>
      <c r="B24" s="118" t="s">
        <v>24</v>
      </c>
      <c r="C24" s="147"/>
      <c r="D24" s="147"/>
      <c r="E24" s="147"/>
      <c r="F24" s="147"/>
      <c r="G24" s="147"/>
      <c r="H24" s="147"/>
      <c r="I24" s="147"/>
      <c r="J24" s="148"/>
    </row>
    <row r="25" spans="1:10" s="4" customFormat="1" ht="48.75" customHeight="1" x14ac:dyDescent="0.25">
      <c r="A25" s="7">
        <v>1</v>
      </c>
      <c r="B25" s="58" t="s">
        <v>54</v>
      </c>
      <c r="C25" s="106">
        <f>D25+E25</f>
        <v>303036.96000000002</v>
      </c>
      <c r="D25" s="106">
        <v>300000</v>
      </c>
      <c r="E25" s="107">
        <v>3036.96</v>
      </c>
      <c r="F25" s="76">
        <f>G25+H25</f>
        <v>303036.96000000002</v>
      </c>
      <c r="G25" s="106">
        <v>300000</v>
      </c>
      <c r="H25" s="107">
        <v>3036.96</v>
      </c>
      <c r="I25" s="77">
        <f>D25-G25</f>
        <v>0</v>
      </c>
      <c r="J25" s="77">
        <v>100</v>
      </c>
    </row>
    <row r="26" spans="1:10" s="4" customFormat="1" ht="79.5" customHeight="1" x14ac:dyDescent="0.25">
      <c r="A26" s="7">
        <v>2</v>
      </c>
      <c r="B26" s="61" t="s">
        <v>55</v>
      </c>
      <c r="C26" s="106">
        <f>D26+E26</f>
        <v>265763.03999999998</v>
      </c>
      <c r="D26" s="106">
        <v>263100</v>
      </c>
      <c r="E26" s="107">
        <v>2663.04</v>
      </c>
      <c r="F26" s="76">
        <f>G26+H26</f>
        <v>265763.03999999998</v>
      </c>
      <c r="G26" s="106">
        <v>263100</v>
      </c>
      <c r="H26" s="107">
        <v>2663.04</v>
      </c>
      <c r="I26" s="77">
        <f>C26-F26</f>
        <v>0</v>
      </c>
      <c r="J26" s="77">
        <v>100</v>
      </c>
    </row>
    <row r="27" spans="1:10" s="4" customFormat="1" ht="15.75" x14ac:dyDescent="0.2">
      <c r="A27" s="5"/>
      <c r="B27" s="53" t="s">
        <v>9</v>
      </c>
      <c r="C27" s="65">
        <f>C25+C26</f>
        <v>568800</v>
      </c>
      <c r="D27" s="65">
        <f t="shared" ref="D27:I27" si="4">D25+D26</f>
        <v>563100</v>
      </c>
      <c r="E27" s="65">
        <f t="shared" si="4"/>
        <v>5700</v>
      </c>
      <c r="F27" s="65">
        <f t="shared" si="4"/>
        <v>568800</v>
      </c>
      <c r="G27" s="65">
        <f t="shared" si="4"/>
        <v>563100</v>
      </c>
      <c r="H27" s="65">
        <f t="shared" si="4"/>
        <v>5700</v>
      </c>
      <c r="I27" s="65">
        <f t="shared" si="4"/>
        <v>0</v>
      </c>
      <c r="J27" s="65">
        <v>100</v>
      </c>
    </row>
    <row r="28" spans="1:10" s="4" customFormat="1" ht="15.75" x14ac:dyDescent="0.2">
      <c r="A28" s="37"/>
      <c r="B28" s="126" t="s">
        <v>26</v>
      </c>
      <c r="C28" s="149"/>
      <c r="D28" s="149"/>
      <c r="E28" s="149"/>
      <c r="F28" s="149"/>
      <c r="G28" s="149"/>
      <c r="H28" s="149"/>
      <c r="I28" s="149"/>
      <c r="J28" s="150"/>
    </row>
    <row r="29" spans="1:10" s="4" customFormat="1" ht="31.5" x14ac:dyDescent="0.25">
      <c r="A29" s="37">
        <v>1</v>
      </c>
      <c r="B29" s="108" t="s">
        <v>56</v>
      </c>
      <c r="C29" s="80">
        <f>D29+E29</f>
        <v>204100</v>
      </c>
      <c r="D29" s="106">
        <v>200000</v>
      </c>
      <c r="E29" s="80">
        <v>4100</v>
      </c>
      <c r="F29" s="82">
        <f>G29+H29</f>
        <v>204100</v>
      </c>
      <c r="G29" s="106">
        <v>200000</v>
      </c>
      <c r="H29" s="80">
        <v>4100</v>
      </c>
      <c r="I29" s="87">
        <f>D29-G29</f>
        <v>0</v>
      </c>
      <c r="J29" s="87">
        <v>100</v>
      </c>
    </row>
    <row r="30" spans="1:10" s="4" customFormat="1" ht="47.25" x14ac:dyDescent="0.25">
      <c r="A30" s="37">
        <v>2</v>
      </c>
      <c r="B30" s="108" t="s">
        <v>51</v>
      </c>
      <c r="C30" s="80">
        <f>D30+E30</f>
        <v>198000</v>
      </c>
      <c r="D30" s="107">
        <v>194022.54</v>
      </c>
      <c r="E30" s="109">
        <v>3977.46</v>
      </c>
      <c r="F30" s="82">
        <f>G30+H30</f>
        <v>198000</v>
      </c>
      <c r="G30" s="107">
        <v>194022.54</v>
      </c>
      <c r="H30" s="109">
        <v>3977.46</v>
      </c>
      <c r="I30" s="87">
        <f t="shared" ref="I30:I31" si="5">D30-G30</f>
        <v>0</v>
      </c>
      <c r="J30" s="87">
        <v>100</v>
      </c>
    </row>
    <row r="31" spans="1:10" s="4" customFormat="1" ht="47.25" x14ac:dyDescent="0.25">
      <c r="A31" s="37">
        <v>3</v>
      </c>
      <c r="B31" s="108" t="s">
        <v>57</v>
      </c>
      <c r="C31" s="80">
        <f>D31+E31</f>
        <v>6100</v>
      </c>
      <c r="D31" s="110">
        <v>5977.46</v>
      </c>
      <c r="E31" s="106">
        <v>122.54</v>
      </c>
      <c r="F31" s="82">
        <f>G31+H31</f>
        <v>6100</v>
      </c>
      <c r="G31" s="110">
        <v>5977.46</v>
      </c>
      <c r="H31" s="106">
        <v>122.54</v>
      </c>
      <c r="I31" s="87">
        <f t="shared" si="5"/>
        <v>0</v>
      </c>
      <c r="J31" s="87">
        <v>100</v>
      </c>
    </row>
    <row r="32" spans="1:10" s="4" customFormat="1" ht="15.75" x14ac:dyDescent="0.2">
      <c r="A32" s="37"/>
      <c r="B32" s="63" t="s">
        <v>9</v>
      </c>
      <c r="C32" s="111">
        <f>C29+C30+C31</f>
        <v>408200</v>
      </c>
      <c r="D32" s="111">
        <f t="shared" ref="D32:I32" si="6">D29+D30+D31</f>
        <v>400000.00000000006</v>
      </c>
      <c r="E32" s="111">
        <f t="shared" si="6"/>
        <v>8200</v>
      </c>
      <c r="F32" s="111">
        <f t="shared" si="6"/>
        <v>408200</v>
      </c>
      <c r="G32" s="111">
        <f t="shared" si="6"/>
        <v>400000.00000000006</v>
      </c>
      <c r="H32" s="111">
        <f t="shared" si="6"/>
        <v>8200</v>
      </c>
      <c r="I32" s="111">
        <f t="shared" si="6"/>
        <v>0</v>
      </c>
      <c r="J32" s="111">
        <v>100</v>
      </c>
    </row>
    <row r="33" spans="1:10" s="4" customFormat="1" ht="15.75" x14ac:dyDescent="0.2">
      <c r="A33" s="37"/>
      <c r="B33" s="126" t="s">
        <v>25</v>
      </c>
      <c r="C33" s="127"/>
      <c r="D33" s="127"/>
      <c r="E33" s="127"/>
      <c r="F33" s="127"/>
      <c r="G33" s="127"/>
      <c r="H33" s="127"/>
      <c r="I33" s="127"/>
      <c r="J33" s="128"/>
    </row>
    <row r="34" spans="1:10" s="4" customFormat="1" ht="51.75" customHeight="1" x14ac:dyDescent="0.25">
      <c r="A34" s="37">
        <v>1</v>
      </c>
      <c r="B34" s="61" t="s">
        <v>58</v>
      </c>
      <c r="C34" s="106">
        <f>D34+E34</f>
        <v>206200</v>
      </c>
      <c r="D34" s="106">
        <v>200000</v>
      </c>
      <c r="E34" s="106">
        <v>6200</v>
      </c>
      <c r="F34" s="89">
        <f>G34+H34</f>
        <v>206200</v>
      </c>
      <c r="G34" s="106">
        <v>200000</v>
      </c>
      <c r="H34" s="106">
        <v>6200</v>
      </c>
      <c r="I34" s="88">
        <f>D34-G34</f>
        <v>0</v>
      </c>
      <c r="J34" s="88">
        <v>100</v>
      </c>
    </row>
    <row r="35" spans="1:10" s="4" customFormat="1" ht="80.25" customHeight="1" x14ac:dyDescent="0.25">
      <c r="A35" s="37">
        <v>2</v>
      </c>
      <c r="B35" s="61" t="s">
        <v>59</v>
      </c>
      <c r="C35" s="106">
        <f>D35+E35</f>
        <v>206200</v>
      </c>
      <c r="D35" s="106">
        <v>200000</v>
      </c>
      <c r="E35" s="106">
        <v>6200</v>
      </c>
      <c r="F35" s="89">
        <f>G35+H35</f>
        <v>206200</v>
      </c>
      <c r="G35" s="106">
        <v>200000</v>
      </c>
      <c r="H35" s="106">
        <v>6200</v>
      </c>
      <c r="I35" s="88">
        <f>D35-G35</f>
        <v>0</v>
      </c>
      <c r="J35" s="88">
        <v>100</v>
      </c>
    </row>
    <row r="36" spans="1:10" s="4" customFormat="1" ht="15.75" x14ac:dyDescent="0.2">
      <c r="A36" s="37"/>
      <c r="B36" s="63" t="s">
        <v>9</v>
      </c>
      <c r="C36" s="64">
        <f>C34+C35</f>
        <v>412400</v>
      </c>
      <c r="D36" s="64">
        <f t="shared" ref="D36:I36" si="7">D34+D35</f>
        <v>400000</v>
      </c>
      <c r="E36" s="64">
        <f t="shared" si="7"/>
        <v>12400</v>
      </c>
      <c r="F36" s="64">
        <f t="shared" si="7"/>
        <v>412400</v>
      </c>
      <c r="G36" s="64">
        <f t="shared" si="7"/>
        <v>400000</v>
      </c>
      <c r="H36" s="64">
        <f t="shared" si="7"/>
        <v>12400</v>
      </c>
      <c r="I36" s="64">
        <f t="shared" si="7"/>
        <v>0</v>
      </c>
      <c r="J36" s="64">
        <v>100</v>
      </c>
    </row>
    <row r="37" spans="1:10" s="4" customFormat="1" ht="15.75" x14ac:dyDescent="0.2">
      <c r="A37" s="5"/>
      <c r="B37" s="129" t="s">
        <v>27</v>
      </c>
      <c r="C37" s="130"/>
      <c r="D37" s="130"/>
      <c r="E37" s="130"/>
      <c r="F37" s="130"/>
      <c r="G37" s="130"/>
      <c r="H37" s="130"/>
      <c r="I37" s="130"/>
      <c r="J37" s="131"/>
    </row>
    <row r="38" spans="1:10" s="4" customFormat="1" ht="47.25" x14ac:dyDescent="0.25">
      <c r="A38" s="5">
        <v>1</v>
      </c>
      <c r="B38" s="52" t="s">
        <v>60</v>
      </c>
      <c r="C38" s="78">
        <f>D38+E38</f>
        <v>204000</v>
      </c>
      <c r="D38" s="112">
        <v>199902</v>
      </c>
      <c r="E38" s="113">
        <v>4098</v>
      </c>
      <c r="F38" s="89">
        <f>G38+H38</f>
        <v>204000</v>
      </c>
      <c r="G38" s="112">
        <v>199902.01</v>
      </c>
      <c r="H38" s="113">
        <v>4097.99</v>
      </c>
      <c r="I38" s="88">
        <f>D38-G38</f>
        <v>-1.0000000009313226E-2</v>
      </c>
      <c r="J38" s="88">
        <v>100</v>
      </c>
    </row>
    <row r="39" spans="1:10" s="4" customFormat="1" ht="47.25" x14ac:dyDescent="0.25">
      <c r="A39" s="5">
        <v>2</v>
      </c>
      <c r="B39" s="52" t="s">
        <v>61</v>
      </c>
      <c r="C39" s="78">
        <f>D39+E39</f>
        <v>102100</v>
      </c>
      <c r="D39" s="92">
        <v>100049</v>
      </c>
      <c r="E39" s="93">
        <v>2051</v>
      </c>
      <c r="F39" s="89">
        <f>G39+H39</f>
        <v>102000</v>
      </c>
      <c r="G39" s="92">
        <v>99951</v>
      </c>
      <c r="H39" s="93">
        <v>2049</v>
      </c>
      <c r="I39" s="88">
        <f t="shared" ref="I39:I40" si="8">D39-G39</f>
        <v>98</v>
      </c>
      <c r="J39" s="88">
        <v>100</v>
      </c>
    </row>
    <row r="40" spans="1:10" s="4" customFormat="1" ht="63" x14ac:dyDescent="0.25">
      <c r="A40" s="5">
        <v>3</v>
      </c>
      <c r="B40" s="52" t="s">
        <v>62</v>
      </c>
      <c r="C40" s="78">
        <f>D40+E40</f>
        <v>102100</v>
      </c>
      <c r="D40" s="90">
        <v>100049</v>
      </c>
      <c r="E40" s="91">
        <v>2051</v>
      </c>
      <c r="F40" s="89">
        <f>G40+H40</f>
        <v>102000</v>
      </c>
      <c r="G40" s="90">
        <v>99951</v>
      </c>
      <c r="H40" s="91">
        <v>2049</v>
      </c>
      <c r="I40" s="88">
        <f t="shared" si="8"/>
        <v>98</v>
      </c>
      <c r="J40" s="88">
        <v>100</v>
      </c>
    </row>
    <row r="41" spans="1:10" s="4" customFormat="1" ht="15.75" x14ac:dyDescent="0.2">
      <c r="A41" s="5"/>
      <c r="B41" s="53" t="s">
        <v>9</v>
      </c>
      <c r="C41" s="54">
        <f>C38+C39+C40</f>
        <v>408200</v>
      </c>
      <c r="D41" s="54">
        <f t="shared" ref="D41:J41" si="9">D38+D39+D40</f>
        <v>400000</v>
      </c>
      <c r="E41" s="54">
        <f t="shared" si="9"/>
        <v>8200</v>
      </c>
      <c r="F41" s="54">
        <f t="shared" si="9"/>
        <v>408000</v>
      </c>
      <c r="G41" s="54">
        <f t="shared" si="9"/>
        <v>399804.01</v>
      </c>
      <c r="H41" s="54">
        <f t="shared" si="9"/>
        <v>8195.99</v>
      </c>
      <c r="I41" s="54">
        <f t="shared" si="9"/>
        <v>195.98999999999069</v>
      </c>
      <c r="J41" s="54">
        <f t="shared" si="9"/>
        <v>300</v>
      </c>
    </row>
    <row r="42" spans="1:10" s="4" customFormat="1" ht="15.75" x14ac:dyDescent="0.2">
      <c r="A42" s="5"/>
      <c r="B42" s="123" t="s">
        <v>28</v>
      </c>
      <c r="C42" s="132"/>
      <c r="D42" s="132"/>
      <c r="E42" s="132"/>
      <c r="F42" s="132"/>
      <c r="G42" s="132"/>
      <c r="H42" s="132"/>
      <c r="I42" s="132"/>
      <c r="J42" s="133"/>
    </row>
    <row r="43" spans="1:10" s="4" customFormat="1" ht="30.75" customHeight="1" x14ac:dyDescent="0.25">
      <c r="A43" s="5">
        <v>1</v>
      </c>
      <c r="B43" s="56" t="s">
        <v>63</v>
      </c>
      <c r="C43" s="79">
        <f>D43+E43</f>
        <v>295000</v>
      </c>
      <c r="D43" s="73">
        <v>289073.98</v>
      </c>
      <c r="E43" s="73">
        <v>5926.02</v>
      </c>
      <c r="F43" s="94">
        <f>G43+H43</f>
        <v>295000</v>
      </c>
      <c r="G43" s="73">
        <v>289073.98</v>
      </c>
      <c r="H43" s="73">
        <v>5926.02</v>
      </c>
      <c r="I43" s="94">
        <f>D43-G43</f>
        <v>0</v>
      </c>
      <c r="J43" s="94">
        <v>100</v>
      </c>
    </row>
    <row r="44" spans="1:10" s="4" customFormat="1" ht="30.75" customHeight="1" x14ac:dyDescent="0.25">
      <c r="A44" s="5">
        <v>2</v>
      </c>
      <c r="B44" s="56" t="s">
        <v>64</v>
      </c>
      <c r="C44" s="79">
        <f>D44+E44</f>
        <v>113200</v>
      </c>
      <c r="D44" s="73">
        <v>110926.02</v>
      </c>
      <c r="E44" s="73">
        <v>2273.98</v>
      </c>
      <c r="F44" s="94">
        <f>G44+H44</f>
        <v>113200</v>
      </c>
      <c r="G44" s="73">
        <v>110926.02</v>
      </c>
      <c r="H44" s="73">
        <v>2273.98</v>
      </c>
      <c r="I44" s="94">
        <f>D44-G44</f>
        <v>0</v>
      </c>
      <c r="J44" s="94">
        <v>100</v>
      </c>
    </row>
    <row r="45" spans="1:10" s="4" customFormat="1" ht="15.75" x14ac:dyDescent="0.2">
      <c r="A45" s="5"/>
      <c r="B45" s="53" t="s">
        <v>9</v>
      </c>
      <c r="C45" s="95">
        <f>C43+C44</f>
        <v>408200</v>
      </c>
      <c r="D45" s="95">
        <f t="shared" ref="D45:I45" si="10">D43+D44</f>
        <v>400000</v>
      </c>
      <c r="E45" s="95">
        <f t="shared" si="10"/>
        <v>8200</v>
      </c>
      <c r="F45" s="95">
        <f t="shared" si="10"/>
        <v>408200</v>
      </c>
      <c r="G45" s="95">
        <f t="shared" si="10"/>
        <v>400000</v>
      </c>
      <c r="H45" s="95">
        <f t="shared" si="10"/>
        <v>8200</v>
      </c>
      <c r="I45" s="95">
        <f t="shared" si="10"/>
        <v>0</v>
      </c>
      <c r="J45" s="55">
        <v>100</v>
      </c>
    </row>
    <row r="46" spans="1:10" s="4" customFormat="1" ht="15.75" x14ac:dyDescent="0.2">
      <c r="A46" s="5"/>
      <c r="B46" s="123" t="s">
        <v>29</v>
      </c>
      <c r="C46" s="134"/>
      <c r="D46" s="134"/>
      <c r="E46" s="134"/>
      <c r="F46" s="134"/>
      <c r="G46" s="134"/>
      <c r="H46" s="134"/>
      <c r="I46" s="134"/>
      <c r="J46" s="133"/>
    </row>
    <row r="47" spans="1:10" s="4" customFormat="1" ht="48" customHeight="1" x14ac:dyDescent="0.25">
      <c r="A47" s="5">
        <v>1</v>
      </c>
      <c r="B47" s="57" t="s">
        <v>65</v>
      </c>
      <c r="C47" s="96">
        <f>D47+E47</f>
        <v>312600</v>
      </c>
      <c r="D47" s="73">
        <v>300000</v>
      </c>
      <c r="E47" s="73">
        <v>12600</v>
      </c>
      <c r="F47" s="97">
        <f>G47+H47</f>
        <v>312600</v>
      </c>
      <c r="G47" s="90">
        <v>300000</v>
      </c>
      <c r="H47" s="91">
        <v>12600</v>
      </c>
      <c r="I47" s="98">
        <f>D47-G47</f>
        <v>0</v>
      </c>
      <c r="J47" s="97">
        <v>100</v>
      </c>
    </row>
    <row r="48" spans="1:10" s="4" customFormat="1" ht="15.75" x14ac:dyDescent="0.2">
      <c r="A48" s="5"/>
      <c r="B48" s="53" t="s">
        <v>9</v>
      </c>
      <c r="C48" s="95">
        <f>C47</f>
        <v>312600</v>
      </c>
      <c r="D48" s="95">
        <f t="shared" ref="D48:I48" si="11">D47</f>
        <v>300000</v>
      </c>
      <c r="E48" s="95">
        <f t="shared" si="11"/>
        <v>12600</v>
      </c>
      <c r="F48" s="95">
        <f t="shared" si="11"/>
        <v>312600</v>
      </c>
      <c r="G48" s="95">
        <f t="shared" si="11"/>
        <v>300000</v>
      </c>
      <c r="H48" s="95">
        <f t="shared" si="11"/>
        <v>12600</v>
      </c>
      <c r="I48" s="95">
        <f t="shared" si="11"/>
        <v>0</v>
      </c>
      <c r="J48" s="59">
        <v>100</v>
      </c>
    </row>
    <row r="49" spans="1:10" s="4" customFormat="1" ht="15.75" x14ac:dyDescent="0.2">
      <c r="A49" s="5"/>
      <c r="B49" s="118" t="s">
        <v>30</v>
      </c>
      <c r="C49" s="119"/>
      <c r="D49" s="119"/>
      <c r="E49" s="119"/>
      <c r="F49" s="119"/>
      <c r="G49" s="119"/>
      <c r="H49" s="119"/>
      <c r="I49" s="119"/>
      <c r="J49" s="120"/>
    </row>
    <row r="50" spans="1:10" s="4" customFormat="1" ht="47.25" x14ac:dyDescent="0.25">
      <c r="A50" s="5">
        <v>1</v>
      </c>
      <c r="B50" s="60" t="s">
        <v>52</v>
      </c>
      <c r="C50" s="76">
        <f>D50+E50</f>
        <v>40000</v>
      </c>
      <c r="D50" s="73">
        <v>39195.050000000003</v>
      </c>
      <c r="E50" s="73">
        <v>804.95</v>
      </c>
      <c r="F50" s="82">
        <f>G50+H50</f>
        <v>40000</v>
      </c>
      <c r="G50" s="75">
        <v>39195.040000000001</v>
      </c>
      <c r="H50" s="99">
        <v>804.96</v>
      </c>
      <c r="I50" s="88">
        <f>D50-G50</f>
        <v>1.0000000002037268E-2</v>
      </c>
      <c r="J50" s="88">
        <v>100</v>
      </c>
    </row>
    <row r="51" spans="1:10" s="4" customFormat="1" ht="36.75" customHeight="1" x14ac:dyDescent="0.25">
      <c r="A51" s="5">
        <v>2</v>
      </c>
      <c r="B51" s="60" t="s">
        <v>66</v>
      </c>
      <c r="C51" s="76">
        <f>D51+E51</f>
        <v>228500</v>
      </c>
      <c r="D51" s="73">
        <v>223901.65</v>
      </c>
      <c r="E51" s="73">
        <v>4598.3500000000004</v>
      </c>
      <c r="F51" s="82">
        <f>G51+H51</f>
        <v>228500</v>
      </c>
      <c r="G51" s="100">
        <v>223901.65</v>
      </c>
      <c r="H51" s="100">
        <v>4598.3500000000004</v>
      </c>
      <c r="I51" s="88">
        <f t="shared" ref="I51:I53" si="12">D51-G51</f>
        <v>0</v>
      </c>
      <c r="J51" s="88">
        <v>100</v>
      </c>
    </row>
    <row r="52" spans="1:10" s="4" customFormat="1" ht="36.75" customHeight="1" x14ac:dyDescent="0.25">
      <c r="A52" s="5">
        <v>3</v>
      </c>
      <c r="B52" s="60" t="s">
        <v>67</v>
      </c>
      <c r="C52" s="76">
        <f>D52+E52</f>
        <v>228500</v>
      </c>
      <c r="D52" s="73">
        <v>223901.65</v>
      </c>
      <c r="E52" s="73">
        <v>4598.3500000000004</v>
      </c>
      <c r="F52" s="82">
        <f>G52+H52</f>
        <v>228500</v>
      </c>
      <c r="G52" s="100">
        <v>223901.65</v>
      </c>
      <c r="H52" s="100">
        <v>4598.3500000000004</v>
      </c>
      <c r="I52" s="88">
        <f t="shared" si="12"/>
        <v>0</v>
      </c>
      <c r="J52" s="88">
        <v>100</v>
      </c>
    </row>
    <row r="53" spans="1:10" s="4" customFormat="1" ht="35.25" customHeight="1" x14ac:dyDescent="0.25">
      <c r="A53" s="5">
        <v>4</v>
      </c>
      <c r="B53" s="60" t="s">
        <v>68</v>
      </c>
      <c r="C53" s="76">
        <f>D53+E53</f>
        <v>228500</v>
      </c>
      <c r="D53" s="73">
        <v>223901.65</v>
      </c>
      <c r="E53" s="73">
        <v>4598.3500000000004</v>
      </c>
      <c r="F53" s="82">
        <f>G53+H53</f>
        <v>228499.98</v>
      </c>
      <c r="G53" s="100">
        <v>223901.64</v>
      </c>
      <c r="H53" s="100">
        <v>4598.34</v>
      </c>
      <c r="I53" s="88">
        <f t="shared" si="12"/>
        <v>9.9999999802093953E-3</v>
      </c>
      <c r="J53" s="88">
        <v>100</v>
      </c>
    </row>
    <row r="54" spans="1:10" s="4" customFormat="1" ht="15.75" x14ac:dyDescent="0.2">
      <c r="A54" s="5"/>
      <c r="B54" s="53" t="s">
        <v>9</v>
      </c>
      <c r="C54" s="95">
        <f t="shared" ref="C54:I54" si="13">C50+C51+C52+C53</f>
        <v>725500</v>
      </c>
      <c r="D54" s="95">
        <f t="shared" si="13"/>
        <v>710900</v>
      </c>
      <c r="E54" s="95">
        <f t="shared" si="13"/>
        <v>14600.000000000002</v>
      </c>
      <c r="F54" s="95">
        <f t="shared" si="13"/>
        <v>725499.98</v>
      </c>
      <c r="G54" s="95">
        <f t="shared" si="13"/>
        <v>710899.98</v>
      </c>
      <c r="H54" s="95">
        <f t="shared" si="13"/>
        <v>14600</v>
      </c>
      <c r="I54" s="95">
        <f t="shared" si="13"/>
        <v>1.9999999982246663E-2</v>
      </c>
      <c r="J54" s="55">
        <v>100</v>
      </c>
    </row>
    <row r="55" spans="1:10" s="4" customFormat="1" ht="15.75" x14ac:dyDescent="0.2">
      <c r="A55" s="5"/>
      <c r="B55" s="118" t="s">
        <v>31</v>
      </c>
      <c r="C55" s="119"/>
      <c r="D55" s="119"/>
      <c r="E55" s="119"/>
      <c r="F55" s="119"/>
      <c r="G55" s="119"/>
      <c r="H55" s="119"/>
      <c r="I55" s="119"/>
      <c r="J55" s="120"/>
    </row>
    <row r="56" spans="1:10" s="4" customFormat="1" ht="51" customHeight="1" x14ac:dyDescent="0.25">
      <c r="A56" s="5">
        <v>1</v>
      </c>
      <c r="B56" s="60" t="s">
        <v>69</v>
      </c>
      <c r="C56" s="76">
        <f t="shared" ref="C56:C61" si="14">D56+E56</f>
        <v>40400</v>
      </c>
      <c r="D56" s="74">
        <v>39990.1</v>
      </c>
      <c r="E56" s="74">
        <v>409.9</v>
      </c>
      <c r="F56" s="82">
        <f t="shared" ref="F56:F61" si="15">G56+H56</f>
        <v>40400</v>
      </c>
      <c r="G56" s="74">
        <v>39990.1</v>
      </c>
      <c r="H56" s="74">
        <v>409.9</v>
      </c>
      <c r="I56" s="87">
        <f>D56-G56</f>
        <v>0</v>
      </c>
      <c r="J56" s="87">
        <v>100</v>
      </c>
    </row>
    <row r="57" spans="1:10" s="4" customFormat="1" ht="51" customHeight="1" x14ac:dyDescent="0.25">
      <c r="A57" s="5">
        <v>2</v>
      </c>
      <c r="B57" s="60" t="s">
        <v>70</v>
      </c>
      <c r="C57" s="76">
        <f t="shared" si="14"/>
        <v>40400</v>
      </c>
      <c r="D57" s="74">
        <v>39990.1</v>
      </c>
      <c r="E57" s="74">
        <v>409.9</v>
      </c>
      <c r="F57" s="82">
        <f t="shared" si="15"/>
        <v>40400</v>
      </c>
      <c r="G57" s="74">
        <v>39990.1</v>
      </c>
      <c r="H57" s="74">
        <v>409.9</v>
      </c>
      <c r="I57" s="87">
        <f t="shared" ref="I57:I61" si="16">D57-G57</f>
        <v>0</v>
      </c>
      <c r="J57" s="87">
        <v>100</v>
      </c>
    </row>
    <row r="58" spans="1:10" s="4" customFormat="1" ht="41.25" customHeight="1" x14ac:dyDescent="0.25">
      <c r="A58" s="5">
        <v>3</v>
      </c>
      <c r="B58" s="60" t="s">
        <v>71</v>
      </c>
      <c r="C58" s="76">
        <f t="shared" si="14"/>
        <v>35350</v>
      </c>
      <c r="D58" s="74">
        <v>34991.35</v>
      </c>
      <c r="E58" s="74">
        <v>358.65</v>
      </c>
      <c r="F58" s="82">
        <f t="shared" si="15"/>
        <v>35350</v>
      </c>
      <c r="G58" s="74">
        <v>34991.35</v>
      </c>
      <c r="H58" s="74">
        <v>358.65</v>
      </c>
      <c r="I58" s="87">
        <f t="shared" si="16"/>
        <v>0</v>
      </c>
      <c r="J58" s="87">
        <v>100</v>
      </c>
    </row>
    <row r="59" spans="1:10" s="4" customFormat="1" ht="68.25" customHeight="1" x14ac:dyDescent="0.25">
      <c r="A59" s="5">
        <v>4</v>
      </c>
      <c r="B59" s="60" t="s">
        <v>72</v>
      </c>
      <c r="C59" s="76">
        <f t="shared" si="14"/>
        <v>161700</v>
      </c>
      <c r="D59" s="74">
        <v>160059.39000000001</v>
      </c>
      <c r="E59" s="74">
        <v>1640.61</v>
      </c>
      <c r="F59" s="82">
        <f t="shared" si="15"/>
        <v>161700</v>
      </c>
      <c r="G59" s="74">
        <v>160059.39000000001</v>
      </c>
      <c r="H59" s="74">
        <v>1640.61</v>
      </c>
      <c r="I59" s="87">
        <f t="shared" si="16"/>
        <v>0</v>
      </c>
      <c r="J59" s="87">
        <v>100</v>
      </c>
    </row>
    <row r="60" spans="1:10" s="4" customFormat="1" ht="36.75" customHeight="1" x14ac:dyDescent="0.25">
      <c r="A60" s="5">
        <v>5</v>
      </c>
      <c r="B60" s="60" t="s">
        <v>73</v>
      </c>
      <c r="C60" s="76">
        <f t="shared" si="14"/>
        <v>80800</v>
      </c>
      <c r="D60" s="74">
        <v>79980.2</v>
      </c>
      <c r="E60" s="74">
        <v>819.8</v>
      </c>
      <c r="F60" s="82">
        <f t="shared" si="15"/>
        <v>80800</v>
      </c>
      <c r="G60" s="74">
        <v>79980.2</v>
      </c>
      <c r="H60" s="74">
        <v>819.8</v>
      </c>
      <c r="I60" s="87">
        <f t="shared" si="16"/>
        <v>0</v>
      </c>
      <c r="J60" s="87">
        <v>100</v>
      </c>
    </row>
    <row r="61" spans="1:10" s="4" customFormat="1" ht="51.75" customHeight="1" x14ac:dyDescent="0.25">
      <c r="A61" s="5">
        <v>6</v>
      </c>
      <c r="B61" s="60" t="s">
        <v>74</v>
      </c>
      <c r="C61" s="76">
        <f t="shared" si="14"/>
        <v>45450</v>
      </c>
      <c r="D61" s="73">
        <v>44988.86</v>
      </c>
      <c r="E61" s="73">
        <v>461.14</v>
      </c>
      <c r="F61" s="82">
        <f t="shared" si="15"/>
        <v>45450</v>
      </c>
      <c r="G61" s="73">
        <v>44988.86</v>
      </c>
      <c r="H61" s="73">
        <v>461.14</v>
      </c>
      <c r="I61" s="87">
        <f t="shared" si="16"/>
        <v>0</v>
      </c>
      <c r="J61" s="87">
        <v>100</v>
      </c>
    </row>
    <row r="62" spans="1:10" s="4" customFormat="1" ht="15.75" x14ac:dyDescent="0.2">
      <c r="A62" s="5"/>
      <c r="B62" s="43" t="s">
        <v>9</v>
      </c>
      <c r="C62" s="47">
        <f>C56+C57+C58+C59+C60+C61</f>
        <v>404100</v>
      </c>
      <c r="D62" s="47">
        <f t="shared" ref="D62:I62" si="17">D56+D57+D58+D59+D60+D61</f>
        <v>400000</v>
      </c>
      <c r="E62" s="47">
        <f t="shared" si="17"/>
        <v>4100</v>
      </c>
      <c r="F62" s="47">
        <f t="shared" si="17"/>
        <v>404100</v>
      </c>
      <c r="G62" s="47">
        <f t="shared" si="17"/>
        <v>400000</v>
      </c>
      <c r="H62" s="47">
        <f t="shared" si="17"/>
        <v>4100</v>
      </c>
      <c r="I62" s="47">
        <f t="shared" si="17"/>
        <v>0</v>
      </c>
      <c r="J62" s="41">
        <v>100</v>
      </c>
    </row>
    <row r="63" spans="1:10" s="4" customFormat="1" ht="15.75" x14ac:dyDescent="0.2">
      <c r="A63" s="5"/>
      <c r="B63" s="118" t="s">
        <v>32</v>
      </c>
      <c r="C63" s="119"/>
      <c r="D63" s="119"/>
      <c r="E63" s="119"/>
      <c r="F63" s="119"/>
      <c r="G63" s="119"/>
      <c r="H63" s="119"/>
      <c r="I63" s="119"/>
      <c r="J63" s="120"/>
    </row>
    <row r="64" spans="1:10" s="4" customFormat="1" ht="34.5" customHeight="1" x14ac:dyDescent="0.25">
      <c r="A64" s="37">
        <v>1</v>
      </c>
      <c r="B64" s="60" t="s">
        <v>75</v>
      </c>
      <c r="C64" s="80">
        <f>D64+E64</f>
        <v>474800</v>
      </c>
      <c r="D64" s="73">
        <v>470000</v>
      </c>
      <c r="E64" s="73">
        <v>4800</v>
      </c>
      <c r="F64" s="83">
        <f>G64+H64</f>
        <v>474800</v>
      </c>
      <c r="G64" s="73">
        <v>470000</v>
      </c>
      <c r="H64" s="73">
        <v>4800</v>
      </c>
      <c r="I64" s="87">
        <f>D64-G64</f>
        <v>0</v>
      </c>
      <c r="J64" s="87">
        <v>100</v>
      </c>
    </row>
    <row r="65" spans="1:10" s="4" customFormat="1" ht="15.75" x14ac:dyDescent="0.2">
      <c r="A65" s="5"/>
      <c r="B65" s="43" t="s">
        <v>9</v>
      </c>
      <c r="C65" s="48">
        <f>C64</f>
        <v>474800</v>
      </c>
      <c r="D65" s="48">
        <f t="shared" ref="D65:H65" si="18">D64</f>
        <v>470000</v>
      </c>
      <c r="E65" s="48">
        <f t="shared" si="18"/>
        <v>4800</v>
      </c>
      <c r="F65" s="48">
        <f t="shared" si="18"/>
        <v>474800</v>
      </c>
      <c r="G65" s="48">
        <f t="shared" si="18"/>
        <v>470000</v>
      </c>
      <c r="H65" s="48">
        <f t="shared" si="18"/>
        <v>4800</v>
      </c>
      <c r="I65" s="47">
        <f t="shared" ref="I65" si="19">I64</f>
        <v>0</v>
      </c>
      <c r="J65" s="41">
        <v>100</v>
      </c>
    </row>
    <row r="66" spans="1:10" s="4" customFormat="1" ht="15.75" x14ac:dyDescent="0.2">
      <c r="A66" s="37"/>
      <c r="B66" s="118" t="s">
        <v>33</v>
      </c>
      <c r="C66" s="119"/>
      <c r="D66" s="119"/>
      <c r="E66" s="119"/>
      <c r="F66" s="119"/>
      <c r="G66" s="119"/>
      <c r="H66" s="119"/>
      <c r="I66" s="119"/>
      <c r="J66" s="120"/>
    </row>
    <row r="67" spans="1:10" s="4" customFormat="1" ht="66" customHeight="1" x14ac:dyDescent="0.25">
      <c r="A67" s="37">
        <v>1</v>
      </c>
      <c r="B67" s="66" t="s">
        <v>76</v>
      </c>
      <c r="C67" s="82">
        <f>D67+E67</f>
        <v>447100</v>
      </c>
      <c r="D67" s="81">
        <v>442600</v>
      </c>
      <c r="E67" s="81">
        <v>4500</v>
      </c>
      <c r="F67" s="80">
        <f>G67+H67</f>
        <v>447100</v>
      </c>
      <c r="G67" s="81">
        <v>442600</v>
      </c>
      <c r="H67" s="81">
        <v>4500</v>
      </c>
      <c r="I67" s="87">
        <f>D67-G67</f>
        <v>0</v>
      </c>
      <c r="J67" s="87">
        <v>100</v>
      </c>
    </row>
    <row r="68" spans="1:10" s="4" customFormat="1" ht="15.75" x14ac:dyDescent="0.2">
      <c r="A68" s="37"/>
      <c r="B68" s="44" t="s">
        <v>9</v>
      </c>
      <c r="C68" s="49">
        <f>C67</f>
        <v>447100</v>
      </c>
      <c r="D68" s="49">
        <f t="shared" ref="D68:I68" si="20">D67</f>
        <v>442600</v>
      </c>
      <c r="E68" s="49">
        <f t="shared" si="20"/>
        <v>4500</v>
      </c>
      <c r="F68" s="49">
        <f t="shared" si="20"/>
        <v>447100</v>
      </c>
      <c r="G68" s="49">
        <f t="shared" si="20"/>
        <v>442600</v>
      </c>
      <c r="H68" s="49">
        <f t="shared" si="20"/>
        <v>4500</v>
      </c>
      <c r="I68" s="49">
        <f t="shared" si="20"/>
        <v>0</v>
      </c>
      <c r="J68" s="45">
        <v>100</v>
      </c>
    </row>
    <row r="69" spans="1:10" s="4" customFormat="1" ht="15.75" x14ac:dyDescent="0.2">
      <c r="A69" s="37"/>
      <c r="B69" s="118" t="s">
        <v>34</v>
      </c>
      <c r="C69" s="121"/>
      <c r="D69" s="121"/>
      <c r="E69" s="121"/>
      <c r="F69" s="121"/>
      <c r="G69" s="121"/>
      <c r="H69" s="121"/>
      <c r="I69" s="121"/>
      <c r="J69" s="122"/>
    </row>
    <row r="70" spans="1:10" s="4" customFormat="1" ht="49.5" customHeight="1" x14ac:dyDescent="0.25">
      <c r="A70" s="37">
        <v>1</v>
      </c>
      <c r="B70" s="61" t="s">
        <v>77</v>
      </c>
      <c r="C70" s="80">
        <f>D70+E70</f>
        <v>2262200</v>
      </c>
      <c r="D70" s="73">
        <v>2149000</v>
      </c>
      <c r="E70" s="73">
        <v>113200</v>
      </c>
      <c r="F70" s="80">
        <f>G70+H70</f>
        <v>2262200</v>
      </c>
      <c r="G70" s="73">
        <v>2149000</v>
      </c>
      <c r="H70" s="73">
        <v>113200</v>
      </c>
      <c r="I70" s="87">
        <f>D70-G70</f>
        <v>0</v>
      </c>
      <c r="J70" s="87">
        <v>100</v>
      </c>
    </row>
    <row r="71" spans="1:10" s="4" customFormat="1" ht="15.75" x14ac:dyDescent="0.2">
      <c r="A71" s="37"/>
      <c r="B71" s="44" t="s">
        <v>9</v>
      </c>
      <c r="C71" s="49">
        <f t="shared" ref="C71:H71" si="21">C70</f>
        <v>2262200</v>
      </c>
      <c r="D71" s="50">
        <f t="shared" si="21"/>
        <v>2149000</v>
      </c>
      <c r="E71" s="50">
        <f t="shared" si="21"/>
        <v>113200</v>
      </c>
      <c r="F71" s="49">
        <f t="shared" si="21"/>
        <v>2262200</v>
      </c>
      <c r="G71" s="50">
        <f t="shared" si="21"/>
        <v>2149000</v>
      </c>
      <c r="H71" s="50">
        <f t="shared" si="21"/>
        <v>113200</v>
      </c>
      <c r="I71" s="45">
        <v>0</v>
      </c>
      <c r="J71" s="45">
        <v>100</v>
      </c>
    </row>
    <row r="72" spans="1:10" s="4" customFormat="1" ht="15.75" x14ac:dyDescent="0.2">
      <c r="A72" s="5"/>
      <c r="B72" s="123" t="s">
        <v>35</v>
      </c>
      <c r="C72" s="124"/>
      <c r="D72" s="124"/>
      <c r="E72" s="124"/>
      <c r="F72" s="124"/>
      <c r="G72" s="124"/>
      <c r="H72" s="124"/>
      <c r="I72" s="124"/>
      <c r="J72" s="125"/>
    </row>
    <row r="73" spans="1:10" s="4" customFormat="1" ht="47.25" x14ac:dyDescent="0.25">
      <c r="A73" s="5">
        <v>1</v>
      </c>
      <c r="B73" s="60" t="s">
        <v>78</v>
      </c>
      <c r="C73" s="76">
        <f>D73+E73</f>
        <v>1080144</v>
      </c>
      <c r="D73" s="73">
        <v>1069302</v>
      </c>
      <c r="E73" s="73">
        <v>10842</v>
      </c>
      <c r="F73" s="82">
        <f>G73+H73</f>
        <v>1080144</v>
      </c>
      <c r="G73" s="73">
        <v>1069302</v>
      </c>
      <c r="H73" s="73">
        <v>10842</v>
      </c>
      <c r="I73" s="87">
        <f>D73-G73</f>
        <v>0</v>
      </c>
      <c r="J73" s="87">
        <v>100</v>
      </c>
    </row>
    <row r="74" spans="1:10" s="4" customFormat="1" ht="31.5" x14ac:dyDescent="0.25">
      <c r="A74" s="5">
        <v>2</v>
      </c>
      <c r="B74" s="60" t="s">
        <v>79</v>
      </c>
      <c r="C74" s="76">
        <f>D74+E74</f>
        <v>304656</v>
      </c>
      <c r="D74" s="73">
        <v>301598</v>
      </c>
      <c r="E74" s="73">
        <v>3058</v>
      </c>
      <c r="F74" s="82">
        <f>G74+H74</f>
        <v>304656</v>
      </c>
      <c r="G74" s="73">
        <v>301598</v>
      </c>
      <c r="H74" s="73">
        <v>3058</v>
      </c>
      <c r="I74" s="87">
        <f>D74-G74</f>
        <v>0</v>
      </c>
      <c r="J74" s="87">
        <v>100</v>
      </c>
    </row>
    <row r="75" spans="1:10" s="4" customFormat="1" ht="15.75" x14ac:dyDescent="0.2">
      <c r="A75" s="5"/>
      <c r="B75" s="43" t="s">
        <v>9</v>
      </c>
      <c r="C75" s="46">
        <f>C73+C74</f>
        <v>1384800</v>
      </c>
      <c r="D75" s="46">
        <f t="shared" ref="D75:I75" si="22">D73+D74</f>
        <v>1370900</v>
      </c>
      <c r="E75" s="46">
        <f t="shared" si="22"/>
        <v>13900</v>
      </c>
      <c r="F75" s="46">
        <f t="shared" si="22"/>
        <v>1384800</v>
      </c>
      <c r="G75" s="46">
        <f t="shared" si="22"/>
        <v>1370900</v>
      </c>
      <c r="H75" s="46">
        <f t="shared" si="22"/>
        <v>13900</v>
      </c>
      <c r="I75" s="46">
        <f t="shared" si="22"/>
        <v>0</v>
      </c>
      <c r="J75" s="47">
        <v>100</v>
      </c>
    </row>
    <row r="76" spans="1:10" s="4" customFormat="1" ht="15.75" x14ac:dyDescent="0.2">
      <c r="A76" s="5"/>
      <c r="B76" s="123" t="s">
        <v>36</v>
      </c>
      <c r="C76" s="124"/>
      <c r="D76" s="124"/>
      <c r="E76" s="124"/>
      <c r="F76" s="124"/>
      <c r="G76" s="124"/>
      <c r="H76" s="124"/>
      <c r="I76" s="124"/>
      <c r="J76" s="125"/>
    </row>
    <row r="77" spans="1:10" s="4" customFormat="1" ht="32.25" customHeight="1" x14ac:dyDescent="0.25">
      <c r="A77" s="5">
        <v>1</v>
      </c>
      <c r="B77" s="58" t="s">
        <v>80</v>
      </c>
      <c r="C77" s="76">
        <f>D77+E77</f>
        <v>408200</v>
      </c>
      <c r="D77" s="73">
        <v>400000</v>
      </c>
      <c r="E77" s="73">
        <v>8200</v>
      </c>
      <c r="F77" s="82">
        <f>G77+H77</f>
        <v>408200</v>
      </c>
      <c r="G77" s="73">
        <v>400000</v>
      </c>
      <c r="H77" s="73">
        <v>8200</v>
      </c>
      <c r="I77" s="88">
        <f>D77-G77</f>
        <v>0</v>
      </c>
      <c r="J77" s="88">
        <v>100</v>
      </c>
    </row>
    <row r="78" spans="1:10" s="4" customFormat="1" ht="15.75" x14ac:dyDescent="0.2">
      <c r="A78" s="5"/>
      <c r="B78" s="43" t="s">
        <v>9</v>
      </c>
      <c r="C78" s="46">
        <f>C77</f>
        <v>408200</v>
      </c>
      <c r="D78" s="46">
        <f t="shared" ref="D78:I78" si="23">D77</f>
        <v>400000</v>
      </c>
      <c r="E78" s="46">
        <f t="shared" si="23"/>
        <v>8200</v>
      </c>
      <c r="F78" s="46">
        <f t="shared" si="23"/>
        <v>408200</v>
      </c>
      <c r="G78" s="46">
        <f t="shared" si="23"/>
        <v>400000</v>
      </c>
      <c r="H78" s="46">
        <f t="shared" si="23"/>
        <v>8200</v>
      </c>
      <c r="I78" s="46">
        <f t="shared" si="23"/>
        <v>0</v>
      </c>
      <c r="J78" s="42">
        <v>100</v>
      </c>
    </row>
    <row r="79" spans="1:10" s="4" customFormat="1" ht="15.75" x14ac:dyDescent="0.2">
      <c r="A79" s="5"/>
      <c r="B79" s="118" t="s">
        <v>37</v>
      </c>
      <c r="C79" s="121"/>
      <c r="D79" s="121"/>
      <c r="E79" s="121"/>
      <c r="F79" s="121"/>
      <c r="G79" s="121"/>
      <c r="H79" s="121"/>
      <c r="I79" s="121"/>
      <c r="J79" s="122"/>
    </row>
    <row r="80" spans="1:10" s="4" customFormat="1" ht="46.5" customHeight="1" x14ac:dyDescent="0.25">
      <c r="A80" s="5">
        <v>1</v>
      </c>
      <c r="B80" s="58" t="s">
        <v>81</v>
      </c>
      <c r="C80" s="76">
        <f>D80+E80</f>
        <v>200000</v>
      </c>
      <c r="D80" s="73">
        <v>195982.36</v>
      </c>
      <c r="E80" s="73">
        <v>4017.64</v>
      </c>
      <c r="F80" s="76">
        <f>G80+H80</f>
        <v>204100</v>
      </c>
      <c r="G80" s="74">
        <v>200000</v>
      </c>
      <c r="H80" s="74">
        <v>4100</v>
      </c>
      <c r="I80" s="77">
        <f>D80-G80</f>
        <v>-4017.640000000014</v>
      </c>
      <c r="J80" s="77">
        <v>100</v>
      </c>
    </row>
    <row r="81" spans="1:13" s="4" customFormat="1" ht="46.5" customHeight="1" x14ac:dyDescent="0.25">
      <c r="A81" s="5">
        <v>2</v>
      </c>
      <c r="B81" s="58" t="s">
        <v>82</v>
      </c>
      <c r="C81" s="76">
        <f>D81+E81</f>
        <v>208200</v>
      </c>
      <c r="D81" s="73">
        <v>204017.64</v>
      </c>
      <c r="E81" s="73">
        <v>4182.3599999999997</v>
      </c>
      <c r="F81" s="76">
        <f>G81+H81</f>
        <v>204100</v>
      </c>
      <c r="G81" s="74">
        <v>200000</v>
      </c>
      <c r="H81" s="74">
        <v>4100</v>
      </c>
      <c r="I81" s="77">
        <f>D81-G81</f>
        <v>4017.640000000014</v>
      </c>
      <c r="J81" s="77">
        <v>100</v>
      </c>
    </row>
    <row r="82" spans="1:13" s="4" customFormat="1" ht="15.75" x14ac:dyDescent="0.2">
      <c r="A82" s="5"/>
      <c r="B82" s="43" t="s">
        <v>9</v>
      </c>
      <c r="C82" s="46">
        <f>C80+C81</f>
        <v>408200</v>
      </c>
      <c r="D82" s="46">
        <f t="shared" ref="D82:I82" si="24">D80+D81</f>
        <v>400000</v>
      </c>
      <c r="E82" s="46">
        <f t="shared" si="24"/>
        <v>8200</v>
      </c>
      <c r="F82" s="46">
        <f t="shared" si="24"/>
        <v>408200</v>
      </c>
      <c r="G82" s="46">
        <f t="shared" si="24"/>
        <v>400000</v>
      </c>
      <c r="H82" s="46">
        <f t="shared" si="24"/>
        <v>8200</v>
      </c>
      <c r="I82" s="46">
        <f t="shared" si="24"/>
        <v>0</v>
      </c>
      <c r="J82" s="42">
        <v>100</v>
      </c>
    </row>
    <row r="83" spans="1:13" s="4" customFormat="1" ht="15.75" x14ac:dyDescent="0.2">
      <c r="A83" s="37"/>
      <c r="B83" s="118" t="s">
        <v>38</v>
      </c>
      <c r="C83" s="121"/>
      <c r="D83" s="121"/>
      <c r="E83" s="121"/>
      <c r="F83" s="121"/>
      <c r="G83" s="121"/>
      <c r="H83" s="121"/>
      <c r="I83" s="121"/>
      <c r="J83" s="122"/>
    </row>
    <row r="84" spans="1:13" s="4" customFormat="1" ht="32.25" customHeight="1" x14ac:dyDescent="0.25">
      <c r="A84" s="37">
        <v>1</v>
      </c>
      <c r="B84" s="61" t="s">
        <v>83</v>
      </c>
      <c r="C84" s="85">
        <f>D84+E84</f>
        <v>150000</v>
      </c>
      <c r="D84" s="73">
        <v>148478.1</v>
      </c>
      <c r="E84" s="73">
        <v>1521.9</v>
      </c>
      <c r="F84" s="85">
        <f>G84+H84</f>
        <v>150000</v>
      </c>
      <c r="G84" s="73">
        <v>148478.1</v>
      </c>
      <c r="H84" s="73">
        <v>1521.9</v>
      </c>
      <c r="I84" s="88">
        <f>D84-G84</f>
        <v>0</v>
      </c>
      <c r="J84" s="88">
        <v>100</v>
      </c>
    </row>
    <row r="85" spans="1:13" s="4" customFormat="1" ht="32.25" customHeight="1" x14ac:dyDescent="0.25">
      <c r="A85" s="37">
        <v>2</v>
      </c>
      <c r="B85" s="61" t="s">
        <v>84</v>
      </c>
      <c r="C85" s="85">
        <f>D85+E85</f>
        <v>56900</v>
      </c>
      <c r="D85" s="73">
        <v>56322.69</v>
      </c>
      <c r="E85" s="73">
        <v>577.30999999999995</v>
      </c>
      <c r="F85" s="85">
        <f>G85+H85</f>
        <v>56900</v>
      </c>
      <c r="G85" s="73">
        <v>56322.69</v>
      </c>
      <c r="H85" s="73">
        <v>577.30999999999995</v>
      </c>
      <c r="I85" s="88">
        <f t="shared" ref="I85:I86" si="25">D85-G85</f>
        <v>0</v>
      </c>
      <c r="J85" s="88">
        <v>100</v>
      </c>
    </row>
    <row r="86" spans="1:13" s="4" customFormat="1" ht="32.25" customHeight="1" x14ac:dyDescent="0.25">
      <c r="A86" s="37">
        <v>3</v>
      </c>
      <c r="B86" s="61" t="s">
        <v>85</v>
      </c>
      <c r="C86" s="85">
        <f>D86+E86</f>
        <v>197200</v>
      </c>
      <c r="D86" s="73">
        <v>195199.21</v>
      </c>
      <c r="E86" s="73">
        <v>2000.79</v>
      </c>
      <c r="F86" s="85">
        <f>G86+H86</f>
        <v>197200</v>
      </c>
      <c r="G86" s="73">
        <v>195199.21</v>
      </c>
      <c r="H86" s="73">
        <v>2000.79</v>
      </c>
      <c r="I86" s="88">
        <f t="shared" si="25"/>
        <v>0</v>
      </c>
      <c r="J86" s="88">
        <v>100</v>
      </c>
    </row>
    <row r="87" spans="1:13" s="4" customFormat="1" ht="15.75" x14ac:dyDescent="0.2">
      <c r="A87" s="37"/>
      <c r="B87" s="44" t="s">
        <v>9</v>
      </c>
      <c r="C87" s="49">
        <f t="shared" ref="C87:I87" si="26">C84+C85+C86</f>
        <v>404100</v>
      </c>
      <c r="D87" s="49">
        <f t="shared" si="26"/>
        <v>400000</v>
      </c>
      <c r="E87" s="49">
        <f t="shared" si="26"/>
        <v>4100</v>
      </c>
      <c r="F87" s="49">
        <f t="shared" si="26"/>
        <v>404100</v>
      </c>
      <c r="G87" s="49">
        <f t="shared" si="26"/>
        <v>400000</v>
      </c>
      <c r="H87" s="49">
        <f t="shared" si="26"/>
        <v>4100</v>
      </c>
      <c r="I87" s="49">
        <f t="shared" si="26"/>
        <v>0</v>
      </c>
      <c r="J87" s="114">
        <v>100</v>
      </c>
    </row>
    <row r="88" spans="1:13" s="4" customFormat="1" ht="15.75" x14ac:dyDescent="0.2">
      <c r="A88" s="37"/>
      <c r="B88" s="118" t="s">
        <v>39</v>
      </c>
      <c r="C88" s="121"/>
      <c r="D88" s="121"/>
      <c r="E88" s="121"/>
      <c r="F88" s="121"/>
      <c r="G88" s="121"/>
      <c r="H88" s="121"/>
      <c r="I88" s="121"/>
      <c r="J88" s="122"/>
    </row>
    <row r="89" spans="1:13" s="4" customFormat="1" ht="63" customHeight="1" x14ac:dyDescent="0.25">
      <c r="A89" s="37">
        <v>1</v>
      </c>
      <c r="B89" s="67" t="s">
        <v>86</v>
      </c>
      <c r="C89" s="86">
        <f>D89+E89</f>
        <v>299700</v>
      </c>
      <c r="D89" s="73">
        <v>299000</v>
      </c>
      <c r="E89" s="73">
        <v>700</v>
      </c>
      <c r="F89" s="86">
        <f>G89+H89</f>
        <v>299700</v>
      </c>
      <c r="G89" s="73">
        <v>299000</v>
      </c>
      <c r="H89" s="73">
        <v>700</v>
      </c>
      <c r="I89" s="88">
        <f>D89-G89</f>
        <v>0</v>
      </c>
      <c r="J89" s="87">
        <v>100</v>
      </c>
    </row>
    <row r="90" spans="1:13" s="4" customFormat="1" ht="49.5" customHeight="1" x14ac:dyDescent="0.25">
      <c r="A90" s="37">
        <v>2</v>
      </c>
      <c r="B90" s="67" t="s">
        <v>87</v>
      </c>
      <c r="C90" s="86">
        <f>D90+E90</f>
        <v>112700</v>
      </c>
      <c r="D90" s="73">
        <v>101000</v>
      </c>
      <c r="E90" s="73">
        <v>11700</v>
      </c>
      <c r="F90" s="86">
        <f>G90+H90</f>
        <v>112700</v>
      </c>
      <c r="G90" s="73">
        <v>101000</v>
      </c>
      <c r="H90" s="73">
        <v>11700</v>
      </c>
      <c r="I90" s="88">
        <f>D90-G90</f>
        <v>0</v>
      </c>
      <c r="J90" s="87">
        <v>100</v>
      </c>
    </row>
    <row r="91" spans="1:13" s="4" customFormat="1" ht="15.75" x14ac:dyDescent="0.2">
      <c r="A91" s="37"/>
      <c r="B91" s="44" t="s">
        <v>9</v>
      </c>
      <c r="C91" s="51">
        <f t="shared" ref="C91:I91" si="27">C89+C90</f>
        <v>412400</v>
      </c>
      <c r="D91" s="51">
        <f t="shared" si="27"/>
        <v>400000</v>
      </c>
      <c r="E91" s="51">
        <f t="shared" si="27"/>
        <v>12400</v>
      </c>
      <c r="F91" s="51">
        <f t="shared" si="27"/>
        <v>412400</v>
      </c>
      <c r="G91" s="51">
        <f t="shared" si="27"/>
        <v>400000</v>
      </c>
      <c r="H91" s="51">
        <f t="shared" si="27"/>
        <v>12400</v>
      </c>
      <c r="I91" s="51">
        <f t="shared" si="27"/>
        <v>0</v>
      </c>
      <c r="J91" s="45">
        <v>100</v>
      </c>
    </row>
    <row r="92" spans="1:13" s="4" customFormat="1" ht="15.75" x14ac:dyDescent="0.2">
      <c r="A92" s="5"/>
      <c r="B92" s="123" t="s">
        <v>40</v>
      </c>
      <c r="C92" s="124"/>
      <c r="D92" s="124"/>
      <c r="E92" s="124"/>
      <c r="F92" s="124"/>
      <c r="G92" s="124"/>
      <c r="H92" s="124"/>
      <c r="I92" s="124"/>
      <c r="J92" s="125"/>
    </row>
    <row r="93" spans="1:13" s="4" customFormat="1" ht="63" customHeight="1" x14ac:dyDescent="0.25">
      <c r="A93" s="5">
        <v>1</v>
      </c>
      <c r="B93" s="58" t="s">
        <v>88</v>
      </c>
      <c r="C93" s="84">
        <f>D93+E93</f>
        <v>408200</v>
      </c>
      <c r="D93" s="80">
        <v>400000</v>
      </c>
      <c r="E93" s="80">
        <v>8200</v>
      </c>
      <c r="F93" s="86">
        <f>G93+H93</f>
        <v>408200</v>
      </c>
      <c r="G93" s="80">
        <v>400000</v>
      </c>
      <c r="H93" s="80">
        <v>8200</v>
      </c>
      <c r="I93" s="87">
        <f>D93-G93</f>
        <v>0</v>
      </c>
      <c r="J93" s="87">
        <v>100</v>
      </c>
    </row>
    <row r="94" spans="1:13" s="4" customFormat="1" ht="15.75" x14ac:dyDescent="0.2">
      <c r="A94" s="5"/>
      <c r="B94" s="43" t="s">
        <v>9</v>
      </c>
      <c r="C94" s="46">
        <f>C93</f>
        <v>408200</v>
      </c>
      <c r="D94" s="46">
        <f t="shared" ref="D94:I94" si="28">D93</f>
        <v>400000</v>
      </c>
      <c r="E94" s="46">
        <f t="shared" si="28"/>
        <v>8200</v>
      </c>
      <c r="F94" s="46">
        <f t="shared" si="28"/>
        <v>408200</v>
      </c>
      <c r="G94" s="46">
        <f t="shared" si="28"/>
        <v>400000</v>
      </c>
      <c r="H94" s="46">
        <f t="shared" si="28"/>
        <v>8200</v>
      </c>
      <c r="I94" s="46">
        <f t="shared" si="28"/>
        <v>0</v>
      </c>
      <c r="J94" s="41">
        <f>F94/C94*100</f>
        <v>100</v>
      </c>
      <c r="L94" s="117"/>
      <c r="M94" s="117"/>
    </row>
    <row r="95" spans="1:13" ht="27.75" customHeight="1" x14ac:dyDescent="0.2">
      <c r="A95" s="139" t="s">
        <v>103</v>
      </c>
      <c r="B95" s="140"/>
      <c r="C95" s="140"/>
      <c r="D95" s="140"/>
      <c r="E95" s="140"/>
      <c r="F95" s="140"/>
      <c r="G95" s="140"/>
      <c r="H95" s="140"/>
      <c r="I95" s="140"/>
      <c r="J95" s="140"/>
    </row>
    <row r="96" spans="1:13" ht="15.75" x14ac:dyDescent="0.25">
      <c r="A96" s="101"/>
      <c r="B96" s="101"/>
      <c r="C96" s="103"/>
      <c r="D96" s="103"/>
      <c r="E96" s="103"/>
      <c r="F96" s="103"/>
      <c r="G96" s="103"/>
      <c r="H96" s="103"/>
      <c r="I96" s="103"/>
      <c r="J96" s="101"/>
    </row>
    <row r="97" spans="1:10" x14ac:dyDescent="0.2">
      <c r="C97" s="104"/>
      <c r="D97" s="104"/>
      <c r="E97" s="104"/>
      <c r="F97" s="102"/>
      <c r="G97" s="104"/>
      <c r="H97" s="104"/>
      <c r="I97" s="104"/>
    </row>
    <row r="98" spans="1:10" x14ac:dyDescent="0.2">
      <c r="A98" s="1"/>
      <c r="B98" s="1"/>
      <c r="C98" s="105"/>
      <c r="D98" s="105"/>
      <c r="E98" s="105"/>
      <c r="F98" s="105"/>
      <c r="G98" s="105"/>
      <c r="H98" s="105"/>
      <c r="I98" s="105"/>
      <c r="J98" s="1"/>
    </row>
    <row r="99" spans="1:10" ht="24" customHeight="1" x14ac:dyDescent="0.25">
      <c r="A99" s="136" t="s">
        <v>44</v>
      </c>
      <c r="B99" s="136"/>
      <c r="C99" s="137"/>
      <c r="D99" s="1"/>
      <c r="E99" s="1"/>
      <c r="F99" s="1"/>
      <c r="G99" s="1"/>
      <c r="H99" s="13" t="s">
        <v>11</v>
      </c>
      <c r="I99" s="151" t="s">
        <v>46</v>
      </c>
      <c r="J99" s="151"/>
    </row>
    <row r="100" spans="1:10" x14ac:dyDescent="0.2">
      <c r="A100" s="1"/>
      <c r="B100" s="1"/>
      <c r="C100" s="1"/>
      <c r="D100" s="1"/>
      <c r="E100" s="1"/>
      <c r="F100" s="1"/>
      <c r="G100" s="1"/>
      <c r="H100" s="14" t="s">
        <v>8</v>
      </c>
      <c r="I100" s="135" t="s">
        <v>12</v>
      </c>
      <c r="J100" s="135"/>
    </row>
    <row r="101" spans="1:10" ht="15.75" x14ac:dyDescent="0.2">
      <c r="A101" s="1"/>
      <c r="B101" s="1"/>
      <c r="C101" s="1"/>
      <c r="D101" s="1"/>
      <c r="E101" s="1"/>
      <c r="F101" s="1"/>
      <c r="G101" s="1" t="s">
        <v>13</v>
      </c>
      <c r="H101" s="1"/>
      <c r="I101" s="11"/>
      <c r="J101" s="8"/>
    </row>
    <row r="102" spans="1:10" ht="23.25" customHeight="1" x14ac:dyDescent="0.25">
      <c r="A102" s="136" t="s">
        <v>41</v>
      </c>
      <c r="B102" s="136"/>
      <c r="C102" s="1"/>
      <c r="D102" s="1"/>
      <c r="E102" s="1"/>
      <c r="F102" s="1"/>
      <c r="G102" s="1"/>
      <c r="H102" s="13" t="s">
        <v>11</v>
      </c>
      <c r="I102" s="152" t="s">
        <v>47</v>
      </c>
      <c r="J102" s="152"/>
    </row>
    <row r="103" spans="1:10" x14ac:dyDescent="0.2">
      <c r="A103" s="1"/>
      <c r="B103" s="1"/>
      <c r="C103" s="1"/>
      <c r="D103" s="1"/>
      <c r="E103" s="1"/>
      <c r="F103" s="1"/>
      <c r="G103" s="1"/>
      <c r="H103" s="14" t="s">
        <v>8</v>
      </c>
      <c r="I103" s="135" t="s">
        <v>12</v>
      </c>
      <c r="J103" s="135"/>
    </row>
    <row r="104" spans="1:10" ht="15.75" x14ac:dyDescent="0.2">
      <c r="A104" s="1"/>
      <c r="B104" s="1"/>
      <c r="C104" s="1"/>
      <c r="D104" s="1"/>
      <c r="E104" s="1"/>
      <c r="F104" s="1"/>
      <c r="G104" s="1"/>
      <c r="H104" s="1"/>
      <c r="I104" s="11"/>
      <c r="J104" s="8"/>
    </row>
    <row r="105" spans="1:10" ht="27" customHeight="1" x14ac:dyDescent="0.25">
      <c r="A105" s="136" t="s">
        <v>10</v>
      </c>
      <c r="B105" s="136"/>
      <c r="C105" s="1"/>
      <c r="D105" s="1"/>
      <c r="E105" s="1"/>
      <c r="F105" s="1"/>
      <c r="G105" s="1"/>
      <c r="H105" s="13" t="s">
        <v>11</v>
      </c>
      <c r="I105" s="152" t="s">
        <v>48</v>
      </c>
      <c r="J105" s="152"/>
    </row>
    <row r="106" spans="1:10" ht="15.75" x14ac:dyDescent="0.25">
      <c r="A106" s="136" t="s">
        <v>45</v>
      </c>
      <c r="B106" s="136"/>
      <c r="C106" s="137"/>
      <c r="D106" s="1"/>
      <c r="E106" s="1"/>
      <c r="F106" s="1"/>
      <c r="G106" s="1"/>
      <c r="H106" s="14" t="s">
        <v>8</v>
      </c>
      <c r="I106" s="135" t="s">
        <v>12</v>
      </c>
      <c r="J106" s="135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39">
    <mergeCell ref="B88:J88"/>
    <mergeCell ref="B92:J92"/>
    <mergeCell ref="A99:C99"/>
    <mergeCell ref="A102:B102"/>
    <mergeCell ref="A105:B105"/>
    <mergeCell ref="I99:J99"/>
    <mergeCell ref="I100:J100"/>
    <mergeCell ref="I102:J102"/>
    <mergeCell ref="I103:J103"/>
    <mergeCell ref="I105:J105"/>
    <mergeCell ref="I106:J106"/>
    <mergeCell ref="A106:C106"/>
    <mergeCell ref="G1:J1"/>
    <mergeCell ref="A95:J95"/>
    <mergeCell ref="A2:J2"/>
    <mergeCell ref="A6:A7"/>
    <mergeCell ref="B6:B7"/>
    <mergeCell ref="C6:E6"/>
    <mergeCell ref="F6:H6"/>
    <mergeCell ref="I6:I7"/>
    <mergeCell ref="J6:J7"/>
    <mergeCell ref="A3:J3"/>
    <mergeCell ref="C4:G4"/>
    <mergeCell ref="B24:J24"/>
    <mergeCell ref="B28:J28"/>
    <mergeCell ref="B8:J8"/>
    <mergeCell ref="B33:J33"/>
    <mergeCell ref="B37:J37"/>
    <mergeCell ref="B42:J42"/>
    <mergeCell ref="B46:J46"/>
    <mergeCell ref="B49:J49"/>
    <mergeCell ref="B55:J55"/>
    <mergeCell ref="B63:J63"/>
    <mergeCell ref="B83:J83"/>
    <mergeCell ref="B66:J66"/>
    <mergeCell ref="B69:J69"/>
    <mergeCell ref="B72:J72"/>
    <mergeCell ref="B76:J76"/>
    <mergeCell ref="B79:J79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8" fitToHeight="0" orientation="landscape" r:id="rId1"/>
  <headerFooter alignWithMargins="0"/>
  <rowBreaks count="4" manualBreakCount="4">
    <brk id="14" max="9" man="1"/>
    <brk id="23" max="9" man="1"/>
    <brk id="61" max="9" man="1"/>
    <brk id="8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="82" zoomScaleNormal="89" zoomScaleSheetLayoutView="82" workbookViewId="0">
      <selection activeCell="E9" sqref="E9:F9"/>
    </sheetView>
  </sheetViews>
  <sheetFormatPr defaultRowHeight="12.75" x14ac:dyDescent="0.2"/>
  <cols>
    <col min="1" max="1" width="5.42578125" style="3" customWidth="1"/>
    <col min="2" max="2" width="47.710937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1" style="3" customWidth="1"/>
    <col min="8" max="8" width="15.28515625" style="3" customWidth="1"/>
    <col min="9" max="9" width="16" style="3" customWidth="1"/>
    <col min="10" max="10" width="9.140625" style="3" customWidth="1"/>
    <col min="11" max="16384" width="9.140625" style="3"/>
  </cols>
  <sheetData>
    <row r="1" spans="1:10" ht="16.5" customHeight="1" x14ac:dyDescent="0.2">
      <c r="G1" s="138" t="s">
        <v>20</v>
      </c>
      <c r="H1" s="138"/>
      <c r="I1" s="138"/>
      <c r="J1" s="138"/>
    </row>
    <row r="2" spans="1:10" s="2" customFormat="1" ht="58.5" customHeight="1" x14ac:dyDescent="0.2">
      <c r="A2" s="170" t="s">
        <v>104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30" customHeight="1" x14ac:dyDescent="0.2">
      <c r="A3" s="145" t="s">
        <v>22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5" customHeight="1" x14ac:dyDescent="0.2">
      <c r="A4" s="12"/>
      <c r="B4" s="12"/>
      <c r="C4" s="146" t="s">
        <v>21</v>
      </c>
      <c r="D4" s="146"/>
      <c r="E4" s="146"/>
      <c r="F4" s="146"/>
      <c r="G4" s="146"/>
      <c r="H4" s="12"/>
      <c r="I4" s="12"/>
      <c r="J4" s="12"/>
    </row>
    <row r="5" spans="1:10" ht="1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.75" customHeight="1" x14ac:dyDescent="0.2">
      <c r="A6" s="12"/>
      <c r="B6" s="16"/>
      <c r="C6" s="17"/>
      <c r="D6" s="17"/>
      <c r="E6" s="17"/>
      <c r="F6" s="17"/>
      <c r="G6" s="17"/>
      <c r="H6" s="17"/>
      <c r="I6" s="17"/>
      <c r="J6" s="18"/>
    </row>
    <row r="7" spans="1:10" ht="15.75" customHeight="1" x14ac:dyDescent="0.25">
      <c r="A7" s="19" t="s">
        <v>14</v>
      </c>
      <c r="B7" s="19" t="s">
        <v>15</v>
      </c>
      <c r="C7" s="173" t="s">
        <v>16</v>
      </c>
      <c r="D7" s="173"/>
      <c r="E7" s="174" t="s">
        <v>17</v>
      </c>
      <c r="F7" s="174"/>
      <c r="G7" s="174" t="s">
        <v>18</v>
      </c>
      <c r="H7" s="174"/>
      <c r="I7" s="174"/>
      <c r="J7" s="174"/>
    </row>
    <row r="8" spans="1:10" ht="15.75" customHeight="1" x14ac:dyDescent="0.25">
      <c r="A8" s="21"/>
      <c r="B8" s="153" t="s">
        <v>49</v>
      </c>
      <c r="C8" s="175"/>
      <c r="D8" s="175"/>
      <c r="E8" s="175"/>
      <c r="F8" s="175"/>
      <c r="G8" s="175"/>
      <c r="H8" s="175"/>
      <c r="I8" s="175"/>
      <c r="J8" s="176"/>
    </row>
    <row r="9" spans="1:10" ht="53.25" customHeight="1" x14ac:dyDescent="0.25">
      <c r="A9" s="27">
        <v>1</v>
      </c>
      <c r="B9" s="26" t="s">
        <v>42</v>
      </c>
      <c r="C9" s="160">
        <v>0.95</v>
      </c>
      <c r="D9" s="161"/>
      <c r="E9" s="160">
        <v>0.99299999999999999</v>
      </c>
      <c r="F9" s="161"/>
      <c r="G9" s="153"/>
      <c r="H9" s="154"/>
      <c r="I9" s="154"/>
      <c r="J9" s="155"/>
    </row>
    <row r="10" spans="1:10" ht="18.75" customHeight="1" x14ac:dyDescent="0.25">
      <c r="A10" s="20"/>
      <c r="B10" s="118" t="s">
        <v>24</v>
      </c>
      <c r="C10" s="162"/>
      <c r="D10" s="162"/>
      <c r="E10" s="162"/>
      <c r="F10" s="162"/>
      <c r="G10" s="162"/>
      <c r="H10" s="162"/>
      <c r="I10" s="162"/>
      <c r="J10" s="163"/>
    </row>
    <row r="11" spans="1:10" ht="49.5" customHeight="1" x14ac:dyDescent="0.25">
      <c r="A11" s="27">
        <v>1</v>
      </c>
      <c r="B11" s="26" t="s">
        <v>42</v>
      </c>
      <c r="C11" s="158">
        <v>0.95</v>
      </c>
      <c r="D11" s="159"/>
      <c r="E11" s="160">
        <v>1</v>
      </c>
      <c r="F11" s="161"/>
      <c r="G11" s="153"/>
      <c r="H11" s="154"/>
      <c r="I11" s="154"/>
      <c r="J11" s="155"/>
    </row>
    <row r="12" spans="1:10" ht="15.75" customHeight="1" x14ac:dyDescent="0.25">
      <c r="A12" s="20"/>
      <c r="B12" s="164" t="s">
        <v>25</v>
      </c>
      <c r="C12" s="165"/>
      <c r="D12" s="165"/>
      <c r="E12" s="165"/>
      <c r="F12" s="165"/>
      <c r="G12" s="165"/>
      <c r="H12" s="165"/>
      <c r="I12" s="165"/>
      <c r="J12" s="166"/>
    </row>
    <row r="13" spans="1:10" ht="49.5" customHeight="1" x14ac:dyDescent="0.2">
      <c r="A13" s="5">
        <v>1</v>
      </c>
      <c r="B13" s="22" t="s">
        <v>42</v>
      </c>
      <c r="C13" s="158">
        <v>0.95</v>
      </c>
      <c r="D13" s="159"/>
      <c r="E13" s="160">
        <v>1</v>
      </c>
      <c r="F13" s="161"/>
      <c r="G13" s="29"/>
      <c r="H13" s="29"/>
      <c r="I13" s="29"/>
      <c r="J13" s="30"/>
    </row>
    <row r="14" spans="1:10" ht="15.75" customHeight="1" x14ac:dyDescent="0.25">
      <c r="A14" s="31"/>
      <c r="B14" s="123" t="s">
        <v>26</v>
      </c>
      <c r="C14" s="156"/>
      <c r="D14" s="156"/>
      <c r="E14" s="156"/>
      <c r="F14" s="156"/>
      <c r="G14" s="156"/>
      <c r="H14" s="156"/>
      <c r="I14" s="156"/>
      <c r="J14" s="157"/>
    </row>
    <row r="15" spans="1:10" ht="51" customHeight="1" x14ac:dyDescent="0.2">
      <c r="A15" s="5">
        <v>1</v>
      </c>
      <c r="B15" s="26" t="s">
        <v>42</v>
      </c>
      <c r="C15" s="158">
        <v>0.95</v>
      </c>
      <c r="D15" s="159"/>
      <c r="E15" s="160">
        <v>1</v>
      </c>
      <c r="F15" s="161"/>
      <c r="G15" s="29"/>
      <c r="H15" s="29"/>
      <c r="I15" s="29"/>
      <c r="J15" s="30"/>
    </row>
    <row r="16" spans="1:10" ht="15.75" customHeight="1" x14ac:dyDescent="0.25">
      <c r="A16" s="31"/>
      <c r="B16" s="123" t="s">
        <v>27</v>
      </c>
      <c r="C16" s="156"/>
      <c r="D16" s="156"/>
      <c r="E16" s="156"/>
      <c r="F16" s="156"/>
      <c r="G16" s="156"/>
      <c r="H16" s="156"/>
      <c r="I16" s="156"/>
      <c r="J16" s="157"/>
    </row>
    <row r="17" spans="1:10" ht="55.5" customHeight="1" x14ac:dyDescent="0.2">
      <c r="A17" s="5">
        <v>1</v>
      </c>
      <c r="B17" s="26" t="s">
        <v>42</v>
      </c>
      <c r="C17" s="158">
        <v>0.95</v>
      </c>
      <c r="D17" s="159"/>
      <c r="E17" s="160">
        <v>1</v>
      </c>
      <c r="F17" s="161"/>
      <c r="G17" s="29"/>
      <c r="H17" s="29"/>
      <c r="I17" s="29"/>
      <c r="J17" s="30"/>
    </row>
    <row r="18" spans="1:10" ht="15.75" customHeight="1" x14ac:dyDescent="0.25">
      <c r="A18" s="31"/>
      <c r="B18" s="123" t="s">
        <v>28</v>
      </c>
      <c r="C18" s="156"/>
      <c r="D18" s="156"/>
      <c r="E18" s="156"/>
      <c r="F18" s="156"/>
      <c r="G18" s="156"/>
      <c r="H18" s="156"/>
      <c r="I18" s="156"/>
      <c r="J18" s="157"/>
    </row>
    <row r="19" spans="1:10" ht="46.5" customHeight="1" x14ac:dyDescent="0.2">
      <c r="A19" s="5">
        <v>1</v>
      </c>
      <c r="B19" s="26" t="s">
        <v>42</v>
      </c>
      <c r="C19" s="158">
        <v>0.95</v>
      </c>
      <c r="D19" s="159"/>
      <c r="E19" s="160">
        <v>1</v>
      </c>
      <c r="F19" s="161"/>
      <c r="G19" s="29"/>
      <c r="H19" s="29"/>
      <c r="I19" s="29"/>
      <c r="J19" s="30"/>
    </row>
    <row r="20" spans="1:10" ht="15.75" customHeight="1" x14ac:dyDescent="0.25">
      <c r="A20" s="31"/>
      <c r="B20" s="123" t="s">
        <v>29</v>
      </c>
      <c r="C20" s="167"/>
      <c r="D20" s="167"/>
      <c r="E20" s="167"/>
      <c r="F20" s="167"/>
      <c r="G20" s="167"/>
      <c r="H20" s="167"/>
      <c r="I20" s="167"/>
      <c r="J20" s="157"/>
    </row>
    <row r="21" spans="1:10" ht="56.25" customHeight="1" x14ac:dyDescent="0.2">
      <c r="A21" s="5">
        <v>1</v>
      </c>
      <c r="B21" s="36" t="s">
        <v>42</v>
      </c>
      <c r="C21" s="158">
        <v>0.95</v>
      </c>
      <c r="D21" s="159"/>
      <c r="E21" s="168">
        <v>1</v>
      </c>
      <c r="F21" s="169"/>
      <c r="G21" s="177"/>
      <c r="H21" s="178"/>
      <c r="I21" s="178"/>
      <c r="J21" s="179"/>
    </row>
    <row r="22" spans="1:10" ht="15.75" customHeight="1" x14ac:dyDescent="0.25">
      <c r="A22" s="31"/>
      <c r="B22" s="123" t="s">
        <v>30</v>
      </c>
      <c r="C22" s="156"/>
      <c r="D22" s="156"/>
      <c r="E22" s="156"/>
      <c r="F22" s="156"/>
      <c r="G22" s="156"/>
      <c r="H22" s="156"/>
      <c r="I22" s="156"/>
      <c r="J22" s="157"/>
    </row>
    <row r="23" spans="1:10" ht="54" customHeight="1" x14ac:dyDescent="0.2">
      <c r="A23" s="5">
        <v>1</v>
      </c>
      <c r="B23" s="26" t="s">
        <v>42</v>
      </c>
      <c r="C23" s="158">
        <v>0.95</v>
      </c>
      <c r="D23" s="159"/>
      <c r="E23" s="160">
        <v>1</v>
      </c>
      <c r="F23" s="161"/>
      <c r="G23" s="29"/>
      <c r="H23" s="29"/>
      <c r="I23" s="29"/>
      <c r="J23" s="30"/>
    </row>
    <row r="24" spans="1:10" ht="15.75" customHeight="1" x14ac:dyDescent="0.25">
      <c r="A24" s="31"/>
      <c r="B24" s="123" t="s">
        <v>31</v>
      </c>
      <c r="C24" s="156"/>
      <c r="D24" s="156"/>
      <c r="E24" s="156"/>
      <c r="F24" s="156"/>
      <c r="G24" s="156"/>
      <c r="H24" s="156"/>
      <c r="I24" s="156"/>
      <c r="J24" s="157"/>
    </row>
    <row r="25" spans="1:10" ht="54.75" customHeight="1" x14ac:dyDescent="0.2">
      <c r="A25" s="5">
        <v>1</v>
      </c>
      <c r="B25" s="26" t="s">
        <v>42</v>
      </c>
      <c r="C25" s="158">
        <v>0.95</v>
      </c>
      <c r="D25" s="159"/>
      <c r="E25" s="160">
        <v>1</v>
      </c>
      <c r="F25" s="161"/>
      <c r="G25" s="29"/>
      <c r="H25" s="29"/>
      <c r="I25" s="29"/>
      <c r="J25" s="30"/>
    </row>
    <row r="26" spans="1:10" ht="15.75" customHeight="1" x14ac:dyDescent="0.25">
      <c r="A26" s="31"/>
      <c r="B26" s="123" t="s">
        <v>32</v>
      </c>
      <c r="C26" s="156"/>
      <c r="D26" s="156"/>
      <c r="E26" s="156"/>
      <c r="F26" s="156"/>
      <c r="G26" s="156"/>
      <c r="H26" s="156"/>
      <c r="I26" s="156"/>
      <c r="J26" s="157"/>
    </row>
    <row r="27" spans="1:10" ht="51.75" customHeight="1" x14ac:dyDescent="0.25">
      <c r="A27" s="5">
        <v>1</v>
      </c>
      <c r="B27" s="25" t="s">
        <v>42</v>
      </c>
      <c r="C27" s="158">
        <v>0.95</v>
      </c>
      <c r="D27" s="159"/>
      <c r="E27" s="160">
        <v>1</v>
      </c>
      <c r="F27" s="161"/>
      <c r="G27" s="29"/>
      <c r="H27" s="29"/>
      <c r="I27" s="29"/>
      <c r="J27" s="30"/>
    </row>
    <row r="28" spans="1:10" ht="15.75" customHeight="1" x14ac:dyDescent="0.25">
      <c r="A28" s="31"/>
      <c r="B28" s="123" t="s">
        <v>33</v>
      </c>
      <c r="C28" s="156"/>
      <c r="D28" s="156"/>
      <c r="E28" s="156"/>
      <c r="F28" s="156"/>
      <c r="G28" s="156"/>
      <c r="H28" s="156"/>
      <c r="I28" s="156"/>
      <c r="J28" s="157"/>
    </row>
    <row r="29" spans="1:10" ht="57" customHeight="1" x14ac:dyDescent="0.2">
      <c r="A29" s="5">
        <v>1</v>
      </c>
      <c r="B29" s="28" t="s">
        <v>42</v>
      </c>
      <c r="C29" s="158">
        <v>0.95</v>
      </c>
      <c r="D29" s="159"/>
      <c r="E29" s="168">
        <v>1</v>
      </c>
      <c r="F29" s="169"/>
      <c r="G29" s="29"/>
      <c r="H29" s="29"/>
      <c r="I29" s="29"/>
      <c r="J29" s="30"/>
    </row>
    <row r="30" spans="1:10" ht="15.75" customHeight="1" x14ac:dyDescent="0.25">
      <c r="A30" s="31"/>
      <c r="B30" s="123" t="s">
        <v>34</v>
      </c>
      <c r="C30" s="180"/>
      <c r="D30" s="180"/>
      <c r="E30" s="180"/>
      <c r="F30" s="180"/>
      <c r="G30" s="180"/>
      <c r="H30" s="180"/>
      <c r="I30" s="180"/>
      <c r="J30" s="181"/>
    </row>
    <row r="31" spans="1:10" ht="54.75" customHeight="1" x14ac:dyDescent="0.2">
      <c r="A31" s="5">
        <v>1</v>
      </c>
      <c r="B31" s="26" t="s">
        <v>42</v>
      </c>
      <c r="C31" s="158">
        <v>0.95</v>
      </c>
      <c r="D31" s="159"/>
      <c r="E31" s="160">
        <v>1</v>
      </c>
      <c r="F31" s="161"/>
      <c r="G31" s="29"/>
      <c r="H31" s="29"/>
      <c r="I31" s="29"/>
      <c r="J31" s="30"/>
    </row>
    <row r="32" spans="1:10" ht="15.75" customHeight="1" x14ac:dyDescent="0.25">
      <c r="A32" s="31"/>
      <c r="B32" s="123" t="s">
        <v>35</v>
      </c>
      <c r="C32" s="180"/>
      <c r="D32" s="180"/>
      <c r="E32" s="180"/>
      <c r="F32" s="180"/>
      <c r="G32" s="180"/>
      <c r="H32" s="180"/>
      <c r="I32" s="180"/>
      <c r="J32" s="181"/>
    </row>
    <row r="33" spans="1:10" ht="54.75" customHeight="1" x14ac:dyDescent="0.2">
      <c r="A33" s="5">
        <v>1</v>
      </c>
      <c r="B33" s="26" t="s">
        <v>42</v>
      </c>
      <c r="C33" s="158">
        <v>0.95</v>
      </c>
      <c r="D33" s="159"/>
      <c r="E33" s="160">
        <v>1</v>
      </c>
      <c r="F33" s="161"/>
      <c r="G33" s="29"/>
      <c r="H33" s="29"/>
      <c r="I33" s="29"/>
      <c r="J33" s="30"/>
    </row>
    <row r="34" spans="1:10" ht="15.75" customHeight="1" x14ac:dyDescent="0.25">
      <c r="A34" s="31"/>
      <c r="B34" s="123" t="s">
        <v>36</v>
      </c>
      <c r="C34" s="180"/>
      <c r="D34" s="180"/>
      <c r="E34" s="180"/>
      <c r="F34" s="180"/>
      <c r="G34" s="180"/>
      <c r="H34" s="180"/>
      <c r="I34" s="180"/>
      <c r="J34" s="181"/>
    </row>
    <row r="35" spans="1:10" ht="51" customHeight="1" x14ac:dyDescent="0.2">
      <c r="A35" s="5">
        <v>1</v>
      </c>
      <c r="B35" s="26" t="s">
        <v>42</v>
      </c>
      <c r="C35" s="158">
        <v>0.95</v>
      </c>
      <c r="D35" s="159"/>
      <c r="E35" s="160">
        <v>1</v>
      </c>
      <c r="F35" s="161"/>
      <c r="G35" s="29"/>
      <c r="H35" s="29"/>
      <c r="I35" s="29"/>
      <c r="J35" s="30"/>
    </row>
    <row r="36" spans="1:10" ht="15.75" customHeight="1" x14ac:dyDescent="0.25">
      <c r="A36" s="35"/>
      <c r="B36" s="123" t="s">
        <v>37</v>
      </c>
      <c r="C36" s="180"/>
      <c r="D36" s="180"/>
      <c r="E36" s="180"/>
      <c r="F36" s="180"/>
      <c r="G36" s="180"/>
      <c r="H36" s="180"/>
      <c r="I36" s="180"/>
      <c r="J36" s="181"/>
    </row>
    <row r="37" spans="1:10" ht="51.75" customHeight="1" x14ac:dyDescent="0.25">
      <c r="A37" s="5">
        <v>1</v>
      </c>
      <c r="B37" s="25" t="s">
        <v>42</v>
      </c>
      <c r="C37" s="158">
        <v>0.95</v>
      </c>
      <c r="D37" s="159"/>
      <c r="E37" s="168">
        <v>1</v>
      </c>
      <c r="F37" s="169"/>
      <c r="G37" s="33"/>
      <c r="H37" s="33"/>
      <c r="I37" s="33"/>
      <c r="J37" s="34"/>
    </row>
    <row r="38" spans="1:10" ht="15.75" customHeight="1" x14ac:dyDescent="0.25">
      <c r="A38" s="35"/>
      <c r="B38" s="123" t="s">
        <v>38</v>
      </c>
      <c r="C38" s="180"/>
      <c r="D38" s="180"/>
      <c r="E38" s="180"/>
      <c r="F38" s="180"/>
      <c r="G38" s="180"/>
      <c r="H38" s="180"/>
      <c r="I38" s="180"/>
      <c r="J38" s="181"/>
    </row>
    <row r="39" spans="1:10" ht="52.5" customHeight="1" x14ac:dyDescent="0.25">
      <c r="A39" s="5">
        <v>1</v>
      </c>
      <c r="B39" s="25" t="s">
        <v>42</v>
      </c>
      <c r="C39" s="158">
        <v>0.95</v>
      </c>
      <c r="D39" s="159"/>
      <c r="E39" s="160">
        <v>1</v>
      </c>
      <c r="F39" s="161"/>
      <c r="G39" s="33"/>
      <c r="H39" s="33"/>
      <c r="I39" s="33"/>
      <c r="J39" s="34"/>
    </row>
    <row r="40" spans="1:10" ht="15.75" customHeight="1" x14ac:dyDescent="0.25">
      <c r="A40" s="35"/>
      <c r="B40" s="123" t="s">
        <v>39</v>
      </c>
      <c r="C40" s="180"/>
      <c r="D40" s="180"/>
      <c r="E40" s="180"/>
      <c r="F40" s="180"/>
      <c r="G40" s="180"/>
      <c r="H40" s="180"/>
      <c r="I40" s="180"/>
      <c r="J40" s="181"/>
    </row>
    <row r="41" spans="1:10" ht="54.75" customHeight="1" x14ac:dyDescent="0.2">
      <c r="A41" s="5">
        <v>1</v>
      </c>
      <c r="B41" s="32" t="s">
        <v>42</v>
      </c>
      <c r="C41" s="158">
        <v>0.95</v>
      </c>
      <c r="D41" s="159"/>
      <c r="E41" s="160">
        <v>1</v>
      </c>
      <c r="F41" s="161"/>
      <c r="G41" s="33"/>
      <c r="H41" s="33"/>
      <c r="I41" s="33"/>
      <c r="J41" s="34"/>
    </row>
    <row r="42" spans="1:10" ht="15.75" customHeight="1" x14ac:dyDescent="0.25">
      <c r="A42" s="31"/>
      <c r="B42" s="123" t="s">
        <v>40</v>
      </c>
      <c r="C42" s="180"/>
      <c r="D42" s="180"/>
      <c r="E42" s="180"/>
      <c r="F42" s="180"/>
      <c r="G42" s="180"/>
      <c r="H42" s="180"/>
      <c r="I42" s="180"/>
      <c r="J42" s="181"/>
    </row>
    <row r="43" spans="1:10" ht="57.75" customHeight="1" x14ac:dyDescent="0.25">
      <c r="A43" s="5">
        <v>1</v>
      </c>
      <c r="B43" s="25" t="s">
        <v>42</v>
      </c>
      <c r="C43" s="158">
        <v>0.95</v>
      </c>
      <c r="D43" s="159"/>
      <c r="E43" s="160">
        <v>1</v>
      </c>
      <c r="F43" s="161"/>
      <c r="G43" s="29"/>
      <c r="H43" s="29"/>
      <c r="I43" s="29"/>
      <c r="J43" s="30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4" customHeight="1" x14ac:dyDescent="0.25">
      <c r="A46" s="136" t="s">
        <v>44</v>
      </c>
      <c r="B46" s="136"/>
      <c r="C46" s="137"/>
      <c r="D46" s="1"/>
      <c r="E46" s="1"/>
      <c r="F46" s="1"/>
      <c r="G46" s="1"/>
      <c r="H46" s="13" t="s">
        <v>11</v>
      </c>
      <c r="I46" s="152" t="s">
        <v>46</v>
      </c>
      <c r="J46" s="152"/>
    </row>
    <row r="47" spans="1:10" x14ac:dyDescent="0.2">
      <c r="A47" s="1"/>
      <c r="B47" s="1"/>
      <c r="C47" s="1"/>
      <c r="D47" s="1"/>
      <c r="E47" s="1"/>
      <c r="F47" s="1"/>
      <c r="G47" s="1"/>
      <c r="H47" s="14" t="s">
        <v>8</v>
      </c>
      <c r="I47" s="135" t="s">
        <v>12</v>
      </c>
      <c r="J47" s="135"/>
    </row>
    <row r="48" spans="1:10" ht="15.75" x14ac:dyDescent="0.2">
      <c r="A48" s="1"/>
      <c r="B48" s="1"/>
      <c r="C48" s="1"/>
      <c r="D48" s="1"/>
      <c r="E48" s="1"/>
      <c r="F48" s="1"/>
      <c r="G48" s="1" t="s">
        <v>13</v>
      </c>
      <c r="H48" s="1"/>
      <c r="I48" s="11"/>
      <c r="J48" s="8"/>
    </row>
    <row r="49" spans="1:10" ht="23.25" customHeight="1" x14ac:dyDescent="0.25">
      <c r="A49" s="136" t="s">
        <v>41</v>
      </c>
      <c r="B49" s="136"/>
      <c r="C49" s="1"/>
      <c r="D49" s="1"/>
      <c r="E49" s="1"/>
      <c r="F49" s="1"/>
      <c r="G49" s="1"/>
      <c r="H49" s="13" t="s">
        <v>11</v>
      </c>
      <c r="I49" s="152" t="s">
        <v>47</v>
      </c>
      <c r="J49" s="152"/>
    </row>
    <row r="50" spans="1:10" x14ac:dyDescent="0.2">
      <c r="A50" s="1"/>
      <c r="B50" s="1"/>
      <c r="C50" s="1"/>
      <c r="D50" s="1"/>
      <c r="E50" s="1"/>
      <c r="F50" s="1"/>
      <c r="G50" s="1"/>
      <c r="H50" s="14" t="s">
        <v>8</v>
      </c>
      <c r="I50" s="135" t="s">
        <v>12</v>
      </c>
      <c r="J50" s="135"/>
    </row>
    <row r="51" spans="1:10" ht="15.75" x14ac:dyDescent="0.2">
      <c r="A51" s="1"/>
      <c r="B51" s="1"/>
      <c r="C51" s="1"/>
      <c r="D51" s="1"/>
      <c r="E51" s="1"/>
      <c r="F51" s="1"/>
      <c r="G51" s="1"/>
      <c r="H51" s="1"/>
      <c r="I51" s="11"/>
      <c r="J51" s="8"/>
    </row>
    <row r="52" spans="1:10" ht="19.5" customHeight="1" x14ac:dyDescent="0.25">
      <c r="A52" s="136" t="s">
        <v>10</v>
      </c>
      <c r="B52" s="136"/>
      <c r="C52" s="1"/>
      <c r="D52" s="1"/>
      <c r="E52" s="1"/>
      <c r="F52" s="1"/>
      <c r="G52" s="1"/>
      <c r="H52" s="13" t="s">
        <v>11</v>
      </c>
      <c r="I52" s="152" t="s">
        <v>48</v>
      </c>
      <c r="J52" s="152"/>
    </row>
    <row r="53" spans="1:10" ht="33" customHeight="1" x14ac:dyDescent="0.25">
      <c r="A53" s="172" t="s">
        <v>50</v>
      </c>
      <c r="B53" s="172"/>
      <c r="C53" s="1"/>
      <c r="D53" s="1"/>
      <c r="E53" s="1"/>
      <c r="F53" s="1"/>
      <c r="G53" s="1"/>
      <c r="H53" s="14" t="s">
        <v>8</v>
      </c>
      <c r="I53" s="135" t="s">
        <v>12</v>
      </c>
      <c r="J53" s="135"/>
    </row>
    <row r="54" spans="1:1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74">
    <mergeCell ref="C41:D41"/>
    <mergeCell ref="E41:F41"/>
    <mergeCell ref="B42:J42"/>
    <mergeCell ref="C43:D43"/>
    <mergeCell ref="E43:F43"/>
    <mergeCell ref="B40:J40"/>
    <mergeCell ref="B36:J36"/>
    <mergeCell ref="C37:D37"/>
    <mergeCell ref="E37:F37"/>
    <mergeCell ref="B38:J38"/>
    <mergeCell ref="C39:D39"/>
    <mergeCell ref="E39:F39"/>
    <mergeCell ref="C35:D35"/>
    <mergeCell ref="E35:F35"/>
    <mergeCell ref="B34:J34"/>
    <mergeCell ref="C31:D31"/>
    <mergeCell ref="E31:F31"/>
    <mergeCell ref="B32:J32"/>
    <mergeCell ref="C33:D33"/>
    <mergeCell ref="E33:F33"/>
    <mergeCell ref="B30:J30"/>
    <mergeCell ref="B28:J28"/>
    <mergeCell ref="C29:D29"/>
    <mergeCell ref="E29:F29"/>
    <mergeCell ref="B26:J26"/>
    <mergeCell ref="C27:D27"/>
    <mergeCell ref="E27:F27"/>
    <mergeCell ref="G21:J21"/>
    <mergeCell ref="B14:J14"/>
    <mergeCell ref="C15:D15"/>
    <mergeCell ref="E15:F15"/>
    <mergeCell ref="B18:J18"/>
    <mergeCell ref="A2:J2"/>
    <mergeCell ref="A3:J3"/>
    <mergeCell ref="C4:G4"/>
    <mergeCell ref="G1:J1"/>
    <mergeCell ref="A53:B53"/>
    <mergeCell ref="I53:J53"/>
    <mergeCell ref="C7:D7"/>
    <mergeCell ref="E7:F7"/>
    <mergeCell ref="I46:J46"/>
    <mergeCell ref="I47:J47"/>
    <mergeCell ref="A49:B49"/>
    <mergeCell ref="I49:J49"/>
    <mergeCell ref="B8:J8"/>
    <mergeCell ref="G7:J7"/>
    <mergeCell ref="I50:J50"/>
    <mergeCell ref="A52:B52"/>
    <mergeCell ref="I52:J52"/>
    <mergeCell ref="A46:C46"/>
    <mergeCell ref="B12:J12"/>
    <mergeCell ref="C13:D13"/>
    <mergeCell ref="E13:F13"/>
    <mergeCell ref="C23:D23"/>
    <mergeCell ref="E23:F23"/>
    <mergeCell ref="C19:D19"/>
    <mergeCell ref="E19:F19"/>
    <mergeCell ref="B20:J20"/>
    <mergeCell ref="C21:D21"/>
    <mergeCell ref="E21:F21"/>
    <mergeCell ref="B22:J22"/>
    <mergeCell ref="B24:J24"/>
    <mergeCell ref="C25:D25"/>
    <mergeCell ref="E25:F25"/>
    <mergeCell ref="G9:J9"/>
    <mergeCell ref="B16:J16"/>
    <mergeCell ref="C17:D17"/>
    <mergeCell ref="E17:F17"/>
    <mergeCell ref="C9:D9"/>
    <mergeCell ref="E9:F9"/>
    <mergeCell ref="B10:J10"/>
    <mergeCell ref="C11:D11"/>
    <mergeCell ref="E11:F11"/>
    <mergeCell ref="G11:J11"/>
  </mergeCells>
  <printOptions horizontalCentered="1"/>
  <pageMargins left="0.25" right="0.25" top="0.75" bottom="0.75" header="0.3" footer="0.3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User</cp:lastModifiedBy>
  <cp:lastPrinted>2023-01-27T06:19:05Z</cp:lastPrinted>
  <dcterms:created xsi:type="dcterms:W3CDTF">2017-02-08T06:36:18Z</dcterms:created>
  <dcterms:modified xsi:type="dcterms:W3CDTF">2023-01-27T06:20:41Z</dcterms:modified>
</cp:coreProperties>
</file>